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41" i="1" l="1"/>
  <c r="I41" i="1"/>
  <c r="J119" i="1"/>
  <c r="I119" i="1"/>
  <c r="J118" i="1"/>
  <c r="I118" i="1"/>
  <c r="J117" i="1" l="1"/>
  <c r="I117" i="1"/>
  <c r="H89" i="1"/>
  <c r="H103" i="1" l="1"/>
  <c r="I28" i="1"/>
  <c r="E20" i="3"/>
  <c r="E23" i="3"/>
  <c r="H10" i="1"/>
  <c r="H74" i="1"/>
  <c r="H58" i="1"/>
  <c r="J106" i="1"/>
  <c r="I106" i="1"/>
  <c r="E27" i="3" l="1"/>
  <c r="H23" i="1"/>
  <c r="J59" i="1" l="1"/>
  <c r="I59" i="1"/>
  <c r="H27" i="1"/>
  <c r="J28" i="1" l="1"/>
  <c r="J27" i="1" s="1"/>
  <c r="I27" i="1"/>
  <c r="J25" i="1"/>
  <c r="I25" i="1"/>
  <c r="J26" i="1"/>
  <c r="I26" i="1"/>
  <c r="J24" i="1"/>
  <c r="I24" i="1"/>
  <c r="H71" i="1"/>
  <c r="J23" i="1" l="1"/>
  <c r="I23" i="1"/>
  <c r="E25" i="3"/>
  <c r="E21" i="3"/>
  <c r="E18" i="3"/>
  <c r="H98" i="1"/>
  <c r="E11" i="3" s="1"/>
  <c r="J105" i="1"/>
  <c r="I105" i="1"/>
  <c r="J91" i="1"/>
  <c r="J89" i="1" s="1"/>
  <c r="I91" i="1"/>
  <c r="I89" i="1" s="1"/>
  <c r="J77" i="1"/>
  <c r="I77" i="1"/>
  <c r="J75" i="1"/>
  <c r="I75" i="1"/>
  <c r="J68" i="1"/>
  <c r="J69" i="1"/>
  <c r="J70" i="1"/>
  <c r="I68" i="1"/>
  <c r="I69" i="1"/>
  <c r="I70" i="1"/>
  <c r="J67" i="1"/>
  <c r="I67" i="1"/>
  <c r="H65" i="1"/>
  <c r="J61" i="1"/>
  <c r="J58" i="1" s="1"/>
  <c r="I61" i="1"/>
  <c r="I58" i="1" s="1"/>
  <c r="H55" i="1"/>
  <c r="J40" i="1"/>
  <c r="J39" i="1" s="1"/>
  <c r="I40" i="1"/>
  <c r="H39" i="1"/>
  <c r="G27" i="3" l="1"/>
  <c r="G25" i="3" s="1"/>
  <c r="J103" i="1"/>
  <c r="J98" i="1" s="1"/>
  <c r="G11" i="3" s="1"/>
  <c r="F27" i="3"/>
  <c r="F25" i="3" s="1"/>
  <c r="I103" i="1"/>
  <c r="I98" i="1" s="1"/>
  <c r="F11" i="3" s="1"/>
  <c r="G23" i="3"/>
  <c r="G21" i="3" s="1"/>
  <c r="F20" i="3"/>
  <c r="F18" i="3" s="1"/>
  <c r="G20" i="3"/>
  <c r="G18" i="3" s="1"/>
  <c r="J74" i="1"/>
  <c r="J71" i="1" s="1"/>
  <c r="J55" i="1" s="1"/>
  <c r="F23" i="3"/>
  <c r="F21" i="3" s="1"/>
  <c r="I74" i="1"/>
  <c r="I71" i="1" s="1"/>
  <c r="I55" i="1" s="1"/>
  <c r="E16" i="3"/>
  <c r="I22" i="1"/>
  <c r="H22" i="1"/>
  <c r="H17" i="1" s="1"/>
  <c r="J22" i="1"/>
  <c r="J17" i="1" s="1"/>
  <c r="I39" i="1"/>
  <c r="J65" i="1"/>
  <c r="H54" i="1"/>
  <c r="I65" i="1"/>
  <c r="G16" i="3" l="1"/>
  <c r="F16" i="3"/>
  <c r="I17" i="1"/>
  <c r="I54" i="1"/>
  <c r="J54" i="1"/>
</calcChain>
</file>

<file path=xl/sharedStrings.xml><?xml version="1.0" encoding="utf-8"?>
<sst xmlns="http://schemas.openxmlformats.org/spreadsheetml/2006/main" count="266" uniqueCount="168">
  <si>
    <t>2.0702.0110620060</t>
  </si>
  <si>
    <t>иные выплаты персоналу учреждений, за исключением фонда оплаты труда</t>
  </si>
  <si>
    <t>1.0702.0110210750</t>
  </si>
  <si>
    <t>1.0705.9110520010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</si>
  <si>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</si>
  <si>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</t>
  </si>
  <si>
    <t>на выплаты по оплате труда</t>
  </si>
  <si>
    <t>на иные выплаты работникам</t>
  </si>
  <si>
    <t>...</t>
  </si>
  <si>
    <t>социальное обеспечение и иные выплаты населению, всего</t>
  </si>
  <si>
    <t>Приложение 1</t>
  </si>
  <si>
    <t>к Порядку составления и утверждения планов финансово-хозяйственной деятельности</t>
  </si>
  <si>
    <t xml:space="preserve">                                      </t>
  </si>
  <si>
    <r>
      <t xml:space="preserve">                                                                  </t>
    </r>
    <r>
      <rPr>
        <sz val="12"/>
        <color theme="1"/>
        <rFont val="Times New Roman"/>
        <family val="1"/>
        <charset val="204"/>
      </rPr>
      <t>УТВЕРЖДАЮ</t>
    </r>
  </si>
  <si>
    <t>ПЛАН ФИНАНСОВО-ХОЗЯЙСТВЕННОЙ ДЕЯТЕЛЬНОСТИ</t>
  </si>
  <si>
    <t xml:space="preserve">      КОДЫ</t>
  </si>
  <si>
    <t xml:space="preserve"> </t>
  </si>
  <si>
    <t>Таблица 1</t>
  </si>
  <si>
    <t xml:space="preserve">Наименование </t>
  </si>
  <si>
    <t>показателя</t>
  </si>
  <si>
    <t>Код строки</t>
  </si>
  <si>
    <t>Код ДК &lt;1&gt;</t>
  </si>
  <si>
    <t>Код по бюджетной классификации Российской Федерации &lt;2&gt;</t>
  </si>
  <si>
    <t>КОСГУ &lt;3&gt;</t>
  </si>
  <si>
    <t>Код РК &lt;4&gt;</t>
  </si>
  <si>
    <t>Объем финансового обеспечения, руб.</t>
  </si>
  <si>
    <t xml:space="preserve">(с точностью до двух знаков </t>
  </si>
  <si>
    <t>после запятой - 0,00)</t>
  </si>
  <si>
    <t>текущий финансовый год</t>
  </si>
  <si>
    <t>второй год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</si>
  <si>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</si>
  <si>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</si>
  <si>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</si>
  <si>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</si>
  <si>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доходы от собственности, всего:</t>
  </si>
  <si>
    <t>Доходы от оказания платных услуг, компенсаций затрат, всего</t>
  </si>
  <si>
    <t>доходы муниципальных учреждений от поступлений субсидий на финансовое обеспечение выполнения ими муниципального задания</t>
  </si>
  <si>
    <t>доходы от оказания платных услуг</t>
  </si>
  <si>
    <t>Доходы, полученные от безвозмездных поступлений</t>
  </si>
  <si>
    <t>Субсидия из средств местного бюджета на расходы за счет средств соц.защиты</t>
  </si>
  <si>
    <t>4.0000.0000000042</t>
  </si>
  <si>
    <t>Субсидия из средств местного бюджета на расходы за счет спонсорской помощи</t>
  </si>
  <si>
    <t>4.0000.0000000052</t>
  </si>
  <si>
    <t>доходы от штрафов, пени, неустоек, возмещения ущерба, всего</t>
  </si>
  <si>
    <t>безвозмездные денежные поступления, всего</t>
  </si>
  <si>
    <t>прочие доходы, всего</t>
  </si>
  <si>
    <t>доходы от субсидии на иные цели</t>
  </si>
  <si>
    <t>Субсидия из средств областного бюджета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</si>
  <si>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Субсидия из средств местного бюджета на проведение текущего ремонта образовательных учреждений</t>
  </si>
  <si>
    <t>2.0702.0110720020</t>
  </si>
  <si>
    <t>Субсидия из средств местного бюджета на укрепление материально-технической базы учреждений образования</t>
  </si>
  <si>
    <t>2.0702.01107S0440</t>
  </si>
  <si>
    <t>доходы от субсидии на осуществление капитальных вложений</t>
  </si>
  <si>
    <t>доходы от операций с активами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</si>
  <si>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</si>
  <si>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</si>
  <si>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</si>
  <si>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всего:</t>
  </si>
  <si>
    <t>в том числе на:</t>
  </si>
  <si>
    <t>выплаты персоналу всего:</t>
  </si>
  <si>
    <t>x</t>
  </si>
  <si>
    <t>фонд оплаты труда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</si>
  <si>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</si>
  <si>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</si>
  <si>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</si>
  <si>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премии и гранты</t>
  </si>
  <si>
    <t>иные выплаты населению</t>
  </si>
  <si>
    <t>уплата налогов, сборов и иных платежей, всего</t>
  </si>
  <si>
    <t>налог на имущество организаций и земельный налог</t>
  </si>
  <si>
    <t>уплата прочих налогов, сборов, в том числе государственной пошлины</t>
  </si>
  <si>
    <t>уплата иных платежей (штрафов (в том числе административных), пеней, иных платежей)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</si>
  <si>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</si>
  <si>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</si>
  <si>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</si>
  <si>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</si>
  <si>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</si>
  <si>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</si>
  <si>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</si>
  <si>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</si>
  <si>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</si>
  <si>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</si>
  <si>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</si>
  <si>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</si>
  <si>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</si>
  <si>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</si>
  <si>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</si>
  <si>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первый год планового периода</t>
  </si>
  <si>
    <t>Вид поступлений муниципальному учреждению Кесовогорского района  (наименование)</t>
  </si>
  <si>
    <t>Сведения на закупку товаров, работ, услуг</t>
  </si>
  <si>
    <t xml:space="preserve">№ </t>
  </si>
  <si>
    <t>п/п</t>
  </si>
  <si>
    <t xml:space="preserve">Коды </t>
  </si>
  <si>
    <t>строк</t>
  </si>
  <si>
    <t xml:space="preserve">Год </t>
  </si>
  <si>
    <t xml:space="preserve">начала </t>
  </si>
  <si>
    <t>закупки</t>
  </si>
  <si>
    <t>Сумма</t>
  </si>
  <si>
    <t>(текущий финансовый год)</t>
  </si>
  <si>
    <t>(первый год планового периода)</t>
  </si>
  <si>
    <t>(второй год планового периода)</t>
  </si>
  <si>
    <t>1.</t>
  </si>
  <si>
    <t>Выплаты на закупку товаров, работ, услуг, всего &lt;11&gt;</t>
  </si>
  <si>
    <t>1.1.</t>
  </si>
  <si>
    <t xml:space="preserve"> по контрактам (договорам), заключенным до начала текущего финансового года без применения норм Федерального закона от 05.04.2013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закона от 18.07.2011 N 223-ФЗ "О закупках товаров, работ, услуг отдельными видами юридических лиц" (далее - Федеральный закон N 223-ФЗ) &lt;12&gt;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</si>
  <si>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</si>
  <si>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&lt;12&gt;</t>
  </si>
  <si>
    <t>1.3.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</si>
  <si>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 &lt;13&gt;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</si>
  <si>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</si>
  <si>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&lt;13&gt;</t>
  </si>
  <si>
    <t>1.4.1.</t>
  </si>
  <si>
    <t>за счет субсидий, предоставляемых на финансовое обеспечение выполнения муниципального задания</t>
  </si>
  <si>
    <t>1.4.1.1.</t>
  </si>
  <si>
    <t>в соответствии с Федеральным законом N 44-ФЗ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</si>
  <si>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</si>
  <si>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</si>
  <si>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1.4.2.1.</t>
  </si>
  <si>
    <t>1.4.3.</t>
  </si>
  <si>
    <t>за счет субсидий, предоставляемых на осуществление капитальных вложений &lt;14&gt;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</si>
  <si>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</si>
  <si>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</si>
  <si>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</si>
  <si>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</si>
  <si>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</si>
  <si>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</si>
  <si>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&lt;15&gt;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</si>
  <si>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</si>
  <si>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</si>
  <si>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</si>
  <si>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                                  подпись                            расшифровка подписи</t>
  </si>
  <si>
    <r>
      <t xml:space="preserve">                                  ________________________</t>
    </r>
    <r>
      <rPr>
        <u/>
        <sz val="12"/>
        <color theme="1"/>
        <rFont val="Times New Roman"/>
        <family val="1"/>
        <charset val="204"/>
      </rPr>
      <t>Котенко Т.С.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</si>
  <si>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Ед. измерения: рубли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</si>
  <si>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Код по реестру участников бюджетного процесса</t>
  </si>
  <si>
    <t xml:space="preserve">                                                                                                                                                                                                                         ИНН                                                                 </t>
  </si>
  <si>
    <r>
      <rPr>
        <sz val="9"/>
        <color theme="1"/>
        <rFont val="Times New Roman"/>
        <family val="1"/>
        <charset val="204"/>
      </rPr>
      <t>Наименование органа местного самоуправления, осуществляющего функции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по ОКЕИ</t>
    </r>
  </si>
  <si>
    <t>МУНИЦИПАЛЬНОЕ  БЮДЖЕТНОЕ ДОШКОЛЬНОЕ ОБРАЗОВАТЕЛЬНОЕ  УЧРЕЖДЕНИЕ</t>
  </si>
  <si>
    <t>1.0701.9110120010</t>
  </si>
  <si>
    <t>1.0701.9110120020</t>
  </si>
  <si>
    <t>1.0701.9110110740</t>
  </si>
  <si>
    <t>4.0000.0000000932</t>
  </si>
  <si>
    <t>1.0701.0110120010</t>
  </si>
  <si>
    <t>1.0701.0110110740</t>
  </si>
  <si>
    <t>1.0701.0110120020</t>
  </si>
  <si>
    <t>4.0000.0000000032</t>
  </si>
  <si>
    <t>2.0701.0110110740</t>
  </si>
  <si>
    <t>2.0701.0110720070</t>
  </si>
  <si>
    <t>Субсидия из средств местного бюджета на уплату налога на имущество организаций и земельного налога</t>
  </si>
  <si>
    <t>Субсидия из средств местного бюджета на обеспечение деятельности подведомственных учреждений образования</t>
  </si>
  <si>
    <t>ДЕТСКИЙ САД № 4</t>
  </si>
  <si>
    <r>
      <rPr>
        <u/>
        <sz val="12"/>
        <color theme="1"/>
        <rFont val="Times New Roman"/>
        <family val="1"/>
        <charset val="204"/>
      </rPr>
      <t>Тверская область,   пгт Кесова Гора, ул. Грачи, д. 16</t>
    </r>
    <r>
      <rPr>
        <sz val="12"/>
        <color theme="1"/>
        <rFont val="Times New Roman"/>
        <family val="1"/>
        <charset val="204"/>
      </rPr>
      <t xml:space="preserve"> </t>
    </r>
  </si>
  <si>
    <t>Субсидия из средств местного бюджета на обеспечение комплексной безопасности образовательных учреждений</t>
  </si>
  <si>
    <t>2.0701.0110720010</t>
  </si>
  <si>
    <t>на 2024 г.</t>
  </si>
  <si>
    <t>на 2024г.</t>
  </si>
  <si>
    <t>на 2025 г.</t>
  </si>
  <si>
    <t>муниципальных учреждений Кесовогорского муниципального округа</t>
  </si>
  <si>
    <r>
      <t xml:space="preserve">                                  </t>
    </r>
    <r>
      <rPr>
        <u/>
        <sz val="12"/>
        <color theme="1"/>
        <rFont val="Times New Roman"/>
        <family val="1"/>
        <charset val="204"/>
      </rPr>
      <t>Начальник Отдела образования Администрации</t>
    </r>
  </si>
  <si>
    <r>
      <rPr>
        <sz val="9"/>
        <color theme="1"/>
        <rFont val="Times New Roman"/>
        <family val="1"/>
        <charset val="204"/>
      </rPr>
      <t xml:space="preserve">Адрес фактического местонахождения муниципального учреждения Кесовогорского муниципального округа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КПП</t>
    </r>
  </si>
  <si>
    <r>
      <rPr>
        <sz val="9"/>
        <rFont val="Times New Roman"/>
        <family val="1"/>
        <charset val="204"/>
      </rPr>
      <t>и полномочия учредителя муниципального учреждения Кесовогорского муниципального округа</t>
    </r>
    <r>
      <rPr>
        <sz val="10"/>
        <rFont val="Times New Roman"/>
        <family val="1"/>
        <charset val="204"/>
      </rPr>
      <t xml:space="preserve">                                              </t>
    </r>
  </si>
  <si>
    <t>муниципального учреждения Кесовогорского муниципального округа &lt;10&gt;</t>
  </si>
  <si>
    <t xml:space="preserve">Отдел образования Кесовогорского муниципального округа Тверской области </t>
  </si>
  <si>
    <t>МУНИЦИПАЛЬНОГО УЧРЕЖДЕНИЯ КЕСОВОГОРСКОГО МУНИЦИПАЛЬНОГО ОКРУГА</t>
  </si>
  <si>
    <r>
      <t xml:space="preserve">                                             «____» ______________ 2024 г</t>
    </r>
    <r>
      <rPr>
        <sz val="10"/>
        <color theme="1"/>
        <rFont val="Times New Roman"/>
        <family val="1"/>
        <charset val="204"/>
      </rPr>
      <t>.</t>
    </r>
  </si>
  <si>
    <r>
      <t>(на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г. и плановый период 20</t>
    </r>
    <r>
      <rPr>
        <b/>
        <u/>
        <sz val="12"/>
        <color theme="1"/>
        <rFont val="Times New Roman"/>
        <family val="1"/>
        <charset val="204"/>
      </rPr>
      <t>25</t>
    </r>
    <r>
      <rPr>
        <b/>
        <sz val="12"/>
        <color theme="1"/>
        <rFont val="Times New Roman"/>
        <family val="1"/>
        <charset val="204"/>
      </rPr>
      <t>и 20</t>
    </r>
    <r>
      <rPr>
        <b/>
        <u/>
        <sz val="12"/>
        <color theme="1"/>
        <rFont val="Times New Roman"/>
        <family val="1"/>
        <charset val="204"/>
      </rPr>
      <t>26</t>
    </r>
    <r>
      <rPr>
        <b/>
        <sz val="12"/>
        <color theme="1"/>
        <rFont val="Times New Roman"/>
        <family val="1"/>
        <charset val="204"/>
      </rPr>
      <t xml:space="preserve"> годов)</t>
    </r>
  </si>
  <si>
    <t xml:space="preserve"> Кесовогорского муниципального округа Тверской области</t>
  </si>
  <si>
    <t>на 2025г.</t>
  </si>
  <si>
    <t>на 2026 г.</t>
  </si>
  <si>
    <t>на 2024 г.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</si>
</sst>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/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 indent="4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2" xfId="0" applyFont="1" applyBorder="1" applyAlignment="1">
      <alignment horizontal="left" vertical="top" wrapText="1" indent="2"/>
    </xf>
    <xf numFmtId="0" fontId="6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23" xfId="0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justify"/>
    </xf>
    <xf numFmtId="0" fontId="8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26" xfId="0" applyFont="1" applyBorder="1"/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wrapText="1"/>
    </xf>
    <xf numFmtId="0" fontId="16" fillId="0" borderId="0" xfId="1" applyFont="1" applyAlignment="1" applyProtection="1">
      <alignment wrapText="1"/>
    </xf>
    <xf numFmtId="0" fontId="17" fillId="0" borderId="0" xfId="0" applyFont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21" fillId="0" borderId="4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22" fillId="0" borderId="2" xfId="0" applyFont="1" applyBorder="1" applyAlignment="1">
      <alignment vertical="top" wrapText="1"/>
    </xf>
    <xf numFmtId="0" fontId="19" fillId="0" borderId="3" xfId="0" applyFont="1" applyBorder="1" applyAlignment="1">
      <alignment vertical="top" wrapText="1"/>
    </xf>
    <xf numFmtId="0" fontId="20" fillId="0" borderId="2" xfId="1" applyFont="1" applyBorder="1" applyAlignment="1" applyProtection="1">
      <alignment vertical="top" wrapText="1"/>
    </xf>
    <xf numFmtId="0" fontId="19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8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vertical="top" wrapText="1"/>
    </xf>
    <xf numFmtId="0" fontId="19" fillId="0" borderId="2" xfId="0" applyFont="1" applyBorder="1" applyAlignment="1">
      <alignment horizontal="left" vertical="top" wrapText="1" indent="2"/>
    </xf>
    <xf numFmtId="0" fontId="20" fillId="0" borderId="4" xfId="1" applyFont="1" applyBorder="1" applyAlignment="1" applyProtection="1">
      <alignment vertical="top" wrapText="1"/>
    </xf>
    <xf numFmtId="0" fontId="19" fillId="0" borderId="18" xfId="0" applyFont="1" applyBorder="1" applyAlignment="1">
      <alignment horizontal="left" vertical="top" wrapText="1" indent="2"/>
    </xf>
    <xf numFmtId="0" fontId="19" fillId="0" borderId="3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/>
    <xf numFmtId="0" fontId="6" fillId="2" borderId="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vertical="top" wrapText="1"/>
    </xf>
    <xf numFmtId="0" fontId="19" fillId="2" borderId="9" xfId="0" applyFont="1" applyFill="1" applyBorder="1" applyAlignment="1">
      <alignment vertical="top" wrapText="1"/>
    </xf>
    <xf numFmtId="0" fontId="19" fillId="2" borderId="16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horizontal="right" vertical="top" wrapText="1"/>
    </xf>
    <xf numFmtId="2" fontId="1" fillId="2" borderId="3" xfId="0" applyNumberFormat="1" applyFont="1" applyFill="1" applyBorder="1" applyAlignment="1">
      <alignment horizontal="right" vertical="top" wrapText="1"/>
    </xf>
    <xf numFmtId="2" fontId="11" fillId="2" borderId="3" xfId="0" applyNumberFormat="1" applyFont="1" applyFill="1" applyBorder="1" applyAlignment="1">
      <alignment horizontal="right" vertical="top" wrapText="1"/>
    </xf>
    <xf numFmtId="2" fontId="19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top" wrapText="1"/>
    </xf>
    <xf numFmtId="0" fontId="18" fillId="2" borderId="9" xfId="0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vertical="top" wrapText="1"/>
    </xf>
    <xf numFmtId="0" fontId="18" fillId="2" borderId="9" xfId="0" applyFont="1" applyFill="1" applyBorder="1" applyAlignment="1">
      <alignment horizontal="right" vertical="top" wrapText="1"/>
    </xf>
    <xf numFmtId="0" fontId="18" fillId="2" borderId="16" xfId="0" applyFont="1" applyFill="1" applyBorder="1" applyAlignment="1">
      <alignment horizontal="right" vertical="top" wrapText="1"/>
    </xf>
    <xf numFmtId="2" fontId="10" fillId="2" borderId="3" xfId="0" applyNumberFormat="1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right" vertical="top" wrapText="1"/>
    </xf>
    <xf numFmtId="0" fontId="6" fillId="2" borderId="16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horizontal="right" vertical="top" wrapText="1"/>
    </xf>
    <xf numFmtId="2" fontId="18" fillId="2" borderId="3" xfId="0" applyNumberFormat="1" applyFont="1" applyFill="1" applyBorder="1" applyAlignment="1">
      <alignment horizontal="right" vertical="top" wrapText="1"/>
    </xf>
    <xf numFmtId="0" fontId="1" fillId="2" borderId="27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6" fillId="2" borderId="16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top" wrapText="1"/>
    </xf>
    <xf numFmtId="0" fontId="6" fillId="2" borderId="1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2" fontId="1" fillId="2" borderId="5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2" fontId="1" fillId="2" borderId="19" xfId="0" applyNumberFormat="1" applyFont="1" applyFill="1" applyBorder="1" applyAlignment="1">
      <alignment horizontal="right" vertical="top" wrapText="1"/>
    </xf>
    <xf numFmtId="2" fontId="1" fillId="2" borderId="17" xfId="0" applyNumberFormat="1" applyFont="1" applyFill="1" applyBorder="1" applyAlignment="1">
      <alignment horizontal="right" vertical="top" wrapText="1"/>
    </xf>
    <xf numFmtId="0" fontId="1" fillId="2" borderId="12" xfId="0" applyFont="1" applyFill="1" applyBorder="1" applyAlignment="1">
      <alignment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1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2" fontId="1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horizontal="right" vertical="top" wrapText="1"/>
    </xf>
    <xf numFmtId="0" fontId="13" fillId="2" borderId="0" xfId="0" applyFont="1" applyFill="1" applyAlignment="1">
      <alignment horizontal="justify"/>
    </xf>
    <xf numFmtId="0" fontId="24" fillId="2" borderId="0" xfId="0" applyFont="1" applyFill="1"/>
    <xf numFmtId="0" fontId="24" fillId="2" borderId="4" xfId="0" applyFont="1" applyFill="1" applyBorder="1" applyAlignment="1">
      <alignment vertical="top" wrapText="1"/>
    </xf>
    <xf numFmtId="0" fontId="24" fillId="2" borderId="5" xfId="0" applyFont="1" applyFill="1" applyBorder="1" applyAlignment="1">
      <alignment vertical="top" wrapText="1"/>
    </xf>
    <xf numFmtId="0" fontId="24" fillId="2" borderId="2" xfId="0" applyFont="1" applyFill="1" applyBorder="1" applyAlignment="1">
      <alignment vertical="top" wrapText="1"/>
    </xf>
    <xf numFmtId="0" fontId="24" fillId="2" borderId="3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23" fillId="2" borderId="3" xfId="1" applyFont="1" applyFill="1" applyBorder="1" applyAlignment="1" applyProtection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2" fontId="13" fillId="2" borderId="5" xfId="0" applyNumberFormat="1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 indent="2"/>
    </xf>
    <xf numFmtId="0" fontId="13" fillId="2" borderId="18" xfId="0" applyFont="1" applyFill="1" applyBorder="1" applyAlignment="1">
      <alignment vertical="top" wrapText="1"/>
    </xf>
    <xf numFmtId="0" fontId="13" fillId="2" borderId="19" xfId="0" applyFont="1" applyFill="1" applyBorder="1" applyAlignment="1">
      <alignment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2" fontId="13" fillId="2" borderId="5" xfId="0" applyNumberFormat="1" applyFont="1" applyFill="1" applyBorder="1" applyAlignment="1">
      <alignment horizontal="right" vertical="top" wrapText="1"/>
    </xf>
    <xf numFmtId="0" fontId="13" fillId="2" borderId="9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horizontal="justify" vertical="top" wrapText="1"/>
    </xf>
    <xf numFmtId="2" fontId="13" fillId="2" borderId="3" xfId="0" applyNumberFormat="1" applyFont="1" applyFill="1" applyBorder="1" applyAlignment="1">
      <alignment horizontal="right" vertical="top" wrapText="1"/>
    </xf>
    <xf numFmtId="0" fontId="13" fillId="2" borderId="16" xfId="0" applyFont="1" applyFill="1" applyBorder="1" applyAlignment="1">
      <alignment vertical="top" wrapText="1"/>
    </xf>
    <xf numFmtId="0" fontId="13" fillId="2" borderId="5" xfId="0" applyFont="1" applyFill="1" applyBorder="1" applyAlignment="1">
      <alignment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3" fillId="2" borderId="18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vertical="top" wrapText="1"/>
    </xf>
    <xf numFmtId="2" fontId="2" fillId="2" borderId="3" xfId="0" applyNumberFormat="1" applyFont="1" applyFill="1" applyBorder="1" applyAlignment="1">
      <alignment horizontal="center" vertical="top" wrapText="1"/>
    </xf>
    <xf numFmtId="2" fontId="25" fillId="2" borderId="3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7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2" fontId="19" fillId="2" borderId="6" xfId="0" applyNumberFormat="1" applyFont="1" applyFill="1" applyBorder="1" applyAlignment="1">
      <alignment horizontal="right" vertical="top" wrapText="1"/>
    </xf>
    <xf numFmtId="2" fontId="19" fillId="2" borderId="2" xfId="0" applyNumberFormat="1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2" fontId="18" fillId="2" borderId="6" xfId="0" applyNumberFormat="1" applyFont="1" applyFill="1" applyBorder="1" applyAlignment="1">
      <alignment horizontal="right" vertical="top" wrapText="1"/>
    </xf>
    <xf numFmtId="2" fontId="18" fillId="2" borderId="2" xfId="0" applyNumberFormat="1" applyFont="1" applyFill="1" applyBorder="1" applyAlignment="1">
      <alignment horizontal="right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2" fontId="18" fillId="2" borderId="6" xfId="0" applyNumberFormat="1" applyFont="1" applyFill="1" applyBorder="1" applyAlignment="1">
      <alignment horizontal="right" wrapText="1"/>
    </xf>
    <xf numFmtId="2" fontId="18" fillId="2" borderId="2" xfId="0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20" fillId="2" borderId="6" xfId="1" applyFont="1" applyFill="1" applyBorder="1" applyAlignment="1" applyProtection="1">
      <alignment horizontal="center" vertical="top" wrapText="1"/>
    </xf>
    <xf numFmtId="0" fontId="20" fillId="2" borderId="4" xfId="1" applyFont="1" applyFill="1" applyBorder="1" applyAlignment="1" applyProtection="1">
      <alignment horizontal="center" vertical="top" wrapText="1"/>
    </xf>
    <xf numFmtId="0" fontId="20" fillId="2" borderId="14" xfId="1" applyFont="1" applyFill="1" applyBorder="1" applyAlignment="1" applyProtection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2" fontId="1" fillId="2" borderId="6" xfId="0" applyNumberFormat="1" applyFont="1" applyFill="1" applyBorder="1" applyAlignment="1">
      <alignment horizontal="right" vertical="top" wrapText="1"/>
    </xf>
    <xf numFmtId="2" fontId="1" fillId="2" borderId="2" xfId="0" applyNumberFormat="1" applyFont="1" applyFill="1" applyBorder="1" applyAlignment="1">
      <alignment horizontal="right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20" fillId="2" borderId="10" xfId="1" applyFont="1" applyFill="1" applyBorder="1" applyAlignment="1" applyProtection="1">
      <alignment horizontal="center" vertical="top" wrapText="1"/>
    </xf>
    <xf numFmtId="0" fontId="21" fillId="2" borderId="11" xfId="0" applyFont="1" applyFill="1" applyBorder="1"/>
    <xf numFmtId="0" fontId="19" fillId="0" borderId="6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2" borderId="6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right" vertical="top" wrapText="1"/>
    </xf>
    <xf numFmtId="0" fontId="19" fillId="2" borderId="12" xfId="0" applyFont="1" applyFill="1" applyBorder="1" applyAlignment="1">
      <alignment horizontal="right" vertical="top" wrapText="1"/>
    </xf>
    <xf numFmtId="0" fontId="19" fillId="2" borderId="24" xfId="0" applyFont="1" applyFill="1" applyBorder="1" applyAlignment="1">
      <alignment horizontal="right" vertical="top" wrapText="1"/>
    </xf>
    <xf numFmtId="0" fontId="21" fillId="2" borderId="25" xfId="0" applyFont="1" applyFill="1" applyBorder="1"/>
    <xf numFmtId="0" fontId="3" fillId="0" borderId="0" xfId="0" applyFont="1" applyAlignment="1">
      <alignment horizontal="center"/>
    </xf>
    <xf numFmtId="0" fontId="13" fillId="2" borderId="0" xfId="0" applyFont="1" applyFill="1" applyAlignment="1">
      <alignment horizontal="left" wrapText="1"/>
    </xf>
    <xf numFmtId="0" fontId="23" fillId="2" borderId="0" xfId="1" applyFont="1" applyFill="1" applyAlignment="1" applyProtection="1">
      <alignment horizontal="left" wrapText="1"/>
    </xf>
    <xf numFmtId="0" fontId="13" fillId="2" borderId="0" xfId="0" applyFont="1" applyFill="1" applyAlignment="1">
      <alignment horizontal="center"/>
    </xf>
    <xf numFmtId="0" fontId="23" fillId="2" borderId="0" xfId="1" applyFont="1" applyFill="1" applyAlignment="1" applyProtection="1">
      <alignment horizontal="center"/>
    </xf>
    <xf numFmtId="0" fontId="13" fillId="2" borderId="0" xfId="0" applyFont="1" applyFill="1" applyAlignment="1">
      <alignment wrapText="1"/>
    </xf>
    <xf numFmtId="0" fontId="23" fillId="2" borderId="8" xfId="1" applyFont="1" applyFill="1" applyBorder="1" applyAlignment="1" applyProtection="1">
      <alignment horizontal="left" wrapText="1"/>
    </xf>
    <xf numFmtId="0" fontId="13" fillId="2" borderId="10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3977DA85910023F7B305E7CDD24F17DED270CFEFB66DBAA9C12FAC4F47D028EF85FF6D5CDB7FA60F0AA0B3947t3LBG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3977DA85910023F7B305E7CDD24F17DED260EFAF76FDBAA9C12FAC4F47D028EEA5FAEDBCEB3E26AA6E54D6C4B3055C82B528256B492t8L0G" TargetMode="External"/><Relationship Id="rId1" Type="http://schemas.openxmlformats.org/officeDocument/2006/relationships/hyperlink" Target="consultantplus://offline/ref=23977DA85910023F7B305E7CDD24F17DED270CFEFB66DBAA9C12FAC4F47D028EF85FF6D5CDB7FA60F0AA0B3947t3LBG" TargetMode="External"/><Relationship Id="rId6" Type="http://schemas.openxmlformats.org/officeDocument/2006/relationships/hyperlink" Target="consultantplus://offline/ref=23977DA85910023F7B305E7CDD24F17DED270CFDFC6CDBAA9C12FAC4F47D028EF85FF6D5CDB7FA60F0AA0B3947t3LBG" TargetMode="External"/><Relationship Id="rId5" Type="http://schemas.openxmlformats.org/officeDocument/2006/relationships/hyperlink" Target="consultantplus://offline/ref=23977DA85910023F7B305E7CDD24F17DED270CFDFC6CDBAA9C12FAC4F47D028EF85FF6D5CDB7FA60F0AA0B3947t3LBG" TargetMode="External"/><Relationship Id="rId4" Type="http://schemas.openxmlformats.org/officeDocument/2006/relationships/hyperlink" Target="consultantplus://offline/ref=23977DA85910023F7B305E7CDD24F17DED270CFEFB66DBAA9C12FAC4F47D028EF85FF6D5CDB7FA60F0AA0B3947t3L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0"/>
  <sheetViews>
    <sheetView topLeftCell="A101" zoomScale="86" zoomScaleNormal="86" workbookViewId="0">
      <selection activeCell="I43" sqref="I43"/>
    </sheetView>
  </sheetViews>
  <sheetFormatPr defaultRowHeight="15" x14ac:dyDescent="0.25"/>
  <cols>
    <col min="1" max="1" width="0.140625" customWidth="1"/>
    <col min="2" max="2" width="42" customWidth="1"/>
    <col min="3" max="3" width="8.28515625" customWidth="1"/>
    <col min="4" max="4" width="20.28515625" style="75" customWidth="1"/>
    <col min="5" max="5" width="8.28515625" style="75" customWidth="1"/>
    <col min="6" max="6" width="7.140625" style="75" customWidth="1"/>
    <col min="7" max="7" width="5.85546875" style="75" customWidth="1"/>
    <col min="8" max="8" width="14.5703125" style="75" customWidth="1"/>
    <col min="9" max="9" width="15.42578125" style="75" customWidth="1"/>
    <col min="10" max="10" width="14.7109375" style="75" customWidth="1"/>
    <col min="13" max="13" width="10.5703125" bestFit="1" customWidth="1"/>
  </cols>
  <sheetData>
    <row r="1" spans="2:10" ht="15.75" x14ac:dyDescent="0.25">
      <c r="B1" s="191" t="s">
        <v>17</v>
      </c>
      <c r="C1" s="191"/>
      <c r="D1" s="191"/>
      <c r="E1" s="191"/>
      <c r="F1" s="191"/>
      <c r="G1" s="191"/>
      <c r="H1" s="191"/>
      <c r="I1" s="191"/>
      <c r="J1" s="191"/>
    </row>
    <row r="2" spans="2:10" ht="16.5" thickBot="1" x14ac:dyDescent="0.3">
      <c r="B2" s="9"/>
    </row>
    <row r="3" spans="2:10" ht="15.75" customHeight="1" x14ac:dyDescent="0.25">
      <c r="B3" s="55" t="s">
        <v>18</v>
      </c>
      <c r="C3" s="221" t="s">
        <v>20</v>
      </c>
      <c r="D3" s="205" t="s">
        <v>21</v>
      </c>
      <c r="E3" s="205" t="s">
        <v>22</v>
      </c>
      <c r="F3" s="224" t="s">
        <v>23</v>
      </c>
      <c r="G3" s="205" t="s">
        <v>24</v>
      </c>
      <c r="H3" s="208" t="s">
        <v>25</v>
      </c>
      <c r="I3" s="209"/>
      <c r="J3" s="210"/>
    </row>
    <row r="4" spans="2:10" ht="15.75" customHeight="1" x14ac:dyDescent="0.25">
      <c r="B4" s="56" t="s">
        <v>19</v>
      </c>
      <c r="C4" s="222"/>
      <c r="D4" s="206"/>
      <c r="E4" s="206"/>
      <c r="F4" s="225"/>
      <c r="G4" s="206"/>
      <c r="H4" s="211" t="s">
        <v>26</v>
      </c>
      <c r="I4" s="212"/>
      <c r="J4" s="213"/>
    </row>
    <row r="5" spans="2:10" ht="16.5" customHeight="1" thickBot="1" x14ac:dyDescent="0.3">
      <c r="B5" s="57"/>
      <c r="C5" s="222"/>
      <c r="D5" s="206"/>
      <c r="E5" s="206"/>
      <c r="F5" s="225"/>
      <c r="G5" s="206"/>
      <c r="H5" s="214" t="s">
        <v>27</v>
      </c>
      <c r="I5" s="215"/>
      <c r="J5" s="216"/>
    </row>
    <row r="6" spans="2:10" ht="15.75" x14ac:dyDescent="0.25">
      <c r="B6" s="57"/>
      <c r="C6" s="222"/>
      <c r="D6" s="206"/>
      <c r="E6" s="206"/>
      <c r="F6" s="225"/>
      <c r="G6" s="206"/>
      <c r="H6" s="76" t="s">
        <v>153</v>
      </c>
      <c r="I6" s="76" t="s">
        <v>165</v>
      </c>
      <c r="J6" s="76" t="s">
        <v>166</v>
      </c>
    </row>
    <row r="7" spans="2:10" ht="89.25" customHeight="1" thickBot="1" x14ac:dyDescent="0.3">
      <c r="B7" s="58"/>
      <c r="C7" s="223"/>
      <c r="D7" s="207"/>
      <c r="E7" s="207"/>
      <c r="F7" s="225"/>
      <c r="G7" s="207"/>
      <c r="H7" s="77" t="s">
        <v>28</v>
      </c>
      <c r="I7" s="77" t="s">
        <v>86</v>
      </c>
      <c r="J7" s="77" t="s">
        <v>29</v>
      </c>
    </row>
    <row r="8" spans="2:10" ht="16.5" thickBot="1" x14ac:dyDescent="0.3">
      <c r="B8" s="59">
        <v>1</v>
      </c>
      <c r="C8" s="60">
        <v>2</v>
      </c>
      <c r="D8" s="78">
        <v>3</v>
      </c>
      <c r="E8" s="79">
        <v>4</v>
      </c>
      <c r="F8" s="80">
        <v>5</v>
      </c>
      <c r="G8" s="78">
        <v>6</v>
      </c>
      <c r="H8" s="81">
        <v>7</v>
      </c>
      <c r="I8" s="81">
        <v>9</v>
      </c>
      <c r="J8" s="81">
        <v>10</v>
      </c>
    </row>
    <row r="9" spans="2:10" ht="45.75" thickBot="1" x14ac:dyDescent="0.3">
      <c r="B9" s="61" t="s">
        <v>87</v>
      </c>
      <c r="C9" s="62"/>
      <c r="D9" s="82"/>
      <c r="E9" s="83"/>
      <c r="F9" s="84"/>
      <c r="G9" s="82"/>
      <c r="H9" s="85"/>
      <c r="I9" s="85"/>
      <c r="J9" s="85"/>
    </row>
    <row r="10" spans="2:10" ht="30.75" thickBot="1" x14ac:dyDescent="0.3">
      <c r="B10" s="63" t="s">
        <v>30</v>
      </c>
      <c r="C10" s="60">
        <v>1</v>
      </c>
      <c r="D10" s="82"/>
      <c r="E10" s="79" t="s">
        <v>31</v>
      </c>
      <c r="F10" s="80" t="s">
        <v>31</v>
      </c>
      <c r="G10" s="82"/>
      <c r="H10" s="86">
        <f>H12+H13+H15</f>
        <v>145956.03</v>
      </c>
      <c r="I10" s="87"/>
      <c r="J10" s="87"/>
    </row>
    <row r="11" spans="2:10" ht="16.5" hidden="1" thickBot="1" x14ac:dyDescent="0.3">
      <c r="B11" s="64"/>
      <c r="C11" s="60"/>
      <c r="D11" s="82" t="s">
        <v>136</v>
      </c>
      <c r="E11" s="79"/>
      <c r="F11" s="80"/>
      <c r="G11" s="82"/>
      <c r="H11" s="88">
        <v>0</v>
      </c>
      <c r="I11" s="87"/>
      <c r="J11" s="87"/>
    </row>
    <row r="12" spans="2:10" ht="16.5" thickBot="1" x14ac:dyDescent="0.3">
      <c r="B12" s="72"/>
      <c r="C12" s="71"/>
      <c r="D12" s="82"/>
      <c r="E12" s="79"/>
      <c r="F12" s="80"/>
      <c r="G12" s="82"/>
      <c r="H12" s="89"/>
      <c r="I12" s="87"/>
      <c r="J12" s="87"/>
    </row>
    <row r="13" spans="2:10" ht="16.5" thickBot="1" x14ac:dyDescent="0.3">
      <c r="B13" s="64"/>
      <c r="C13" s="60"/>
      <c r="D13" s="82" t="s">
        <v>137</v>
      </c>
      <c r="E13" s="79"/>
      <c r="F13" s="80"/>
      <c r="G13" s="82"/>
      <c r="H13" s="170">
        <v>144919.35999999999</v>
      </c>
      <c r="I13" s="87"/>
      <c r="J13" s="87"/>
    </row>
    <row r="14" spans="2:10" ht="16.5" hidden="1" thickBot="1" x14ac:dyDescent="0.3">
      <c r="B14" s="64"/>
      <c r="C14" s="60"/>
      <c r="D14" s="82" t="s">
        <v>138</v>
      </c>
      <c r="E14" s="79"/>
      <c r="F14" s="80"/>
      <c r="G14" s="82"/>
      <c r="H14" s="170"/>
      <c r="I14" s="87"/>
      <c r="J14" s="87"/>
    </row>
    <row r="15" spans="2:10" ht="16.5" thickBot="1" x14ac:dyDescent="0.3">
      <c r="B15" s="64"/>
      <c r="C15" s="60"/>
      <c r="D15" s="82" t="s">
        <v>139</v>
      </c>
      <c r="E15" s="79"/>
      <c r="F15" s="80"/>
      <c r="G15" s="82"/>
      <c r="H15" s="170">
        <v>1036.67</v>
      </c>
      <c r="I15" s="87"/>
      <c r="J15" s="87"/>
    </row>
    <row r="16" spans="2:10" ht="30.75" thickBot="1" x14ac:dyDescent="0.3">
      <c r="B16" s="63" t="s">
        <v>32</v>
      </c>
      <c r="C16" s="60">
        <v>2</v>
      </c>
      <c r="D16" s="82"/>
      <c r="E16" s="79" t="s">
        <v>31</v>
      </c>
      <c r="F16" s="80" t="s">
        <v>31</v>
      </c>
      <c r="G16" s="82"/>
      <c r="H16" s="87"/>
      <c r="I16" s="87"/>
      <c r="J16" s="87"/>
    </row>
    <row r="17" spans="2:10" ht="16.5" thickBot="1" x14ac:dyDescent="0.3">
      <c r="B17" s="65" t="s">
        <v>33</v>
      </c>
      <c r="C17" s="66">
        <v>1000</v>
      </c>
      <c r="D17" s="90" t="s">
        <v>31</v>
      </c>
      <c r="E17" s="91" t="s">
        <v>31</v>
      </c>
      <c r="F17" s="92" t="s">
        <v>31</v>
      </c>
      <c r="G17" s="90" t="s">
        <v>31</v>
      </c>
      <c r="H17" s="86">
        <f>H22+H39</f>
        <v>4050100</v>
      </c>
      <c r="I17" s="86">
        <f>I22+I39</f>
        <v>4050100</v>
      </c>
      <c r="J17" s="86">
        <f>J22+J39</f>
        <v>4050100</v>
      </c>
    </row>
    <row r="18" spans="2:10" ht="15.75" x14ac:dyDescent="0.25">
      <c r="B18" s="67" t="s">
        <v>5</v>
      </c>
      <c r="C18" s="226">
        <v>1100</v>
      </c>
      <c r="D18" s="228"/>
      <c r="E18" s="230">
        <v>120</v>
      </c>
      <c r="F18" s="232">
        <v>121</v>
      </c>
      <c r="G18" s="219" t="s">
        <v>31</v>
      </c>
      <c r="H18" s="217"/>
      <c r="I18" s="217"/>
      <c r="J18" s="217"/>
    </row>
    <row r="19" spans="2:10" ht="16.5" thickBot="1" x14ac:dyDescent="0.3">
      <c r="B19" s="64" t="s">
        <v>34</v>
      </c>
      <c r="C19" s="227"/>
      <c r="D19" s="229"/>
      <c r="E19" s="231"/>
      <c r="F19" s="233"/>
      <c r="G19" s="220"/>
      <c r="H19" s="218"/>
      <c r="I19" s="218"/>
      <c r="J19" s="218"/>
    </row>
    <row r="20" spans="2:10" ht="16.5" thickBot="1" x14ac:dyDescent="0.3">
      <c r="B20" s="64" t="s">
        <v>5</v>
      </c>
      <c r="C20" s="60">
        <v>1110</v>
      </c>
      <c r="D20" s="82"/>
      <c r="E20" s="83"/>
      <c r="F20" s="84"/>
      <c r="G20" s="82"/>
      <c r="H20" s="87"/>
      <c r="I20" s="87"/>
      <c r="J20" s="87"/>
    </row>
    <row r="21" spans="2:10" ht="16.5" thickBot="1" x14ac:dyDescent="0.3">
      <c r="B21" s="64"/>
      <c r="C21" s="60"/>
      <c r="D21" s="82"/>
      <c r="E21" s="83"/>
      <c r="F21" s="84"/>
      <c r="G21" s="82"/>
      <c r="H21" s="87"/>
      <c r="I21" s="87"/>
      <c r="J21" s="87"/>
    </row>
    <row r="22" spans="2:10" ht="32.25" thickBot="1" x14ac:dyDescent="0.3">
      <c r="B22" s="65" t="s">
        <v>35</v>
      </c>
      <c r="C22" s="66">
        <v>1200</v>
      </c>
      <c r="D22" s="93"/>
      <c r="E22" s="94">
        <v>130</v>
      </c>
      <c r="F22" s="95">
        <v>131</v>
      </c>
      <c r="G22" s="93"/>
      <c r="H22" s="96">
        <f>H23+H27</f>
        <v>3967000</v>
      </c>
      <c r="I22" s="96">
        <f>I23+I27</f>
        <v>3967000</v>
      </c>
      <c r="J22" s="96">
        <f>J23+J27</f>
        <v>3967000</v>
      </c>
    </row>
    <row r="23" spans="2:10" ht="67.5" customHeight="1" thickBot="1" x14ac:dyDescent="0.3">
      <c r="B23" s="65" t="s">
        <v>36</v>
      </c>
      <c r="C23" s="13">
        <v>1210</v>
      </c>
      <c r="D23" s="97"/>
      <c r="E23" s="98">
        <v>130</v>
      </c>
      <c r="F23" s="99">
        <v>131</v>
      </c>
      <c r="G23" s="100" t="s">
        <v>31</v>
      </c>
      <c r="H23" s="86">
        <f>H24+H25+H26</f>
        <v>3787000</v>
      </c>
      <c r="I23" s="86">
        <f t="shared" ref="I23:J23" si="0">I24+I25+I26</f>
        <v>3787000</v>
      </c>
      <c r="J23" s="86">
        <f t="shared" si="0"/>
        <v>3787000</v>
      </c>
    </row>
    <row r="24" spans="2:10" ht="48.75" customHeight="1" thickBot="1" x14ac:dyDescent="0.3">
      <c r="B24" s="61" t="s">
        <v>146</v>
      </c>
      <c r="C24" s="22"/>
      <c r="D24" s="85" t="s">
        <v>140</v>
      </c>
      <c r="E24" s="101">
        <v>130</v>
      </c>
      <c r="F24" s="102">
        <v>131</v>
      </c>
      <c r="G24" s="85"/>
      <c r="H24" s="170">
        <v>54000</v>
      </c>
      <c r="I24" s="170">
        <f>H24</f>
        <v>54000</v>
      </c>
      <c r="J24" s="170">
        <f>H24</f>
        <v>54000</v>
      </c>
    </row>
    <row r="25" spans="2:10" ht="54.75" customHeight="1" thickBot="1" x14ac:dyDescent="0.3">
      <c r="B25" s="61" t="s">
        <v>147</v>
      </c>
      <c r="C25" s="22"/>
      <c r="D25" s="85" t="s">
        <v>142</v>
      </c>
      <c r="E25" s="101">
        <v>130</v>
      </c>
      <c r="F25" s="102">
        <v>131</v>
      </c>
      <c r="G25" s="85"/>
      <c r="H25" s="170">
        <v>2533000</v>
      </c>
      <c r="I25" s="170">
        <f>H25</f>
        <v>2533000</v>
      </c>
      <c r="J25" s="170">
        <f>H25</f>
        <v>2533000</v>
      </c>
    </row>
    <row r="26" spans="2:10" ht="153.75" customHeight="1" thickBot="1" x14ac:dyDescent="0.3">
      <c r="B26" s="61" t="s">
        <v>47</v>
      </c>
      <c r="C26" s="22"/>
      <c r="D26" s="85" t="s">
        <v>141</v>
      </c>
      <c r="E26" s="101">
        <v>130</v>
      </c>
      <c r="F26" s="102">
        <v>131</v>
      </c>
      <c r="G26" s="85"/>
      <c r="H26" s="170">
        <v>1200000</v>
      </c>
      <c r="I26" s="170">
        <f>H26</f>
        <v>1200000</v>
      </c>
      <c r="J26" s="170">
        <f>H26</f>
        <v>1200000</v>
      </c>
    </row>
    <row r="27" spans="2:10" ht="16.5" thickBot="1" x14ac:dyDescent="0.3">
      <c r="B27" s="65" t="s">
        <v>37</v>
      </c>
      <c r="C27" s="23"/>
      <c r="D27" s="97"/>
      <c r="E27" s="98">
        <v>130</v>
      </c>
      <c r="F27" s="99">
        <v>131</v>
      </c>
      <c r="G27" s="97"/>
      <c r="H27" s="103">
        <f>H28+H29+H30</f>
        <v>180000</v>
      </c>
      <c r="I27" s="103">
        <f t="shared" ref="I27:J27" si="1">I28+I29+I30</f>
        <v>180000</v>
      </c>
      <c r="J27" s="103">
        <f t="shared" si="1"/>
        <v>180000</v>
      </c>
    </row>
    <row r="28" spans="2:10" ht="32.25" thickBot="1" x14ac:dyDescent="0.3">
      <c r="B28" s="68" t="s">
        <v>38</v>
      </c>
      <c r="C28" s="22"/>
      <c r="D28" s="82" t="s">
        <v>143</v>
      </c>
      <c r="E28" s="101">
        <v>130</v>
      </c>
      <c r="F28" s="104">
        <v>131</v>
      </c>
      <c r="G28" s="85"/>
      <c r="H28" s="170">
        <v>180000</v>
      </c>
      <c r="I28" s="170">
        <f>H28</f>
        <v>180000</v>
      </c>
      <c r="J28" s="170">
        <f>H28</f>
        <v>180000</v>
      </c>
    </row>
    <row r="29" spans="2:10" ht="48" hidden="1" thickBot="1" x14ac:dyDescent="0.3">
      <c r="B29" s="68" t="s">
        <v>39</v>
      </c>
      <c r="C29" s="22"/>
      <c r="D29" s="105" t="s">
        <v>40</v>
      </c>
      <c r="E29" s="101">
        <v>130</v>
      </c>
      <c r="F29" s="102">
        <v>131</v>
      </c>
      <c r="G29" s="85"/>
      <c r="H29" s="87"/>
      <c r="I29" s="87"/>
      <c r="J29" s="87"/>
    </row>
    <row r="30" spans="2:10" ht="48" hidden="1" thickBot="1" x14ac:dyDescent="0.3">
      <c r="B30" s="68" t="s">
        <v>41</v>
      </c>
      <c r="C30" s="22"/>
      <c r="D30" s="105" t="s">
        <v>42</v>
      </c>
      <c r="E30" s="101">
        <v>130</v>
      </c>
      <c r="F30" s="102">
        <v>131</v>
      </c>
      <c r="G30" s="85"/>
      <c r="H30" s="87"/>
      <c r="I30" s="87"/>
      <c r="J30" s="87"/>
    </row>
    <row r="31" spans="2:10" ht="32.25" thickBot="1" x14ac:dyDescent="0.3">
      <c r="B31" s="64" t="s">
        <v>43</v>
      </c>
      <c r="C31" s="18">
        <v>1300</v>
      </c>
      <c r="D31" s="85"/>
      <c r="E31" s="101">
        <v>140</v>
      </c>
      <c r="F31" s="106"/>
      <c r="G31" s="81" t="s">
        <v>31</v>
      </c>
      <c r="H31" s="87"/>
      <c r="I31" s="87"/>
      <c r="J31" s="87"/>
    </row>
    <row r="32" spans="2:10" ht="16.5" thickBot="1" x14ac:dyDescent="0.3">
      <c r="B32" s="3" t="s">
        <v>5</v>
      </c>
      <c r="C32" s="18">
        <v>1310</v>
      </c>
      <c r="D32" s="85"/>
      <c r="E32" s="101">
        <v>140</v>
      </c>
      <c r="F32" s="106"/>
      <c r="G32" s="85"/>
      <c r="H32" s="87"/>
      <c r="I32" s="87"/>
      <c r="J32" s="87"/>
    </row>
    <row r="33" spans="2:10" ht="16.5" thickBot="1" x14ac:dyDescent="0.3">
      <c r="B33" s="10" t="s">
        <v>8</v>
      </c>
      <c r="C33" s="22"/>
      <c r="D33" s="85"/>
      <c r="E33" s="107"/>
      <c r="F33" s="106"/>
      <c r="G33" s="85"/>
      <c r="H33" s="87"/>
      <c r="I33" s="87"/>
      <c r="J33" s="87"/>
    </row>
    <row r="34" spans="2:10" ht="32.25" thickBot="1" x14ac:dyDescent="0.3">
      <c r="B34" s="3" t="s">
        <v>44</v>
      </c>
      <c r="C34" s="18">
        <v>1400</v>
      </c>
      <c r="D34" s="85"/>
      <c r="E34" s="101">
        <v>150</v>
      </c>
      <c r="F34" s="106"/>
      <c r="G34" s="81" t="s">
        <v>31</v>
      </c>
      <c r="H34" s="87"/>
      <c r="I34" s="87"/>
      <c r="J34" s="87"/>
    </row>
    <row r="35" spans="2:10" ht="16.5" thickBot="1" x14ac:dyDescent="0.3">
      <c r="B35" s="3" t="s">
        <v>5</v>
      </c>
      <c r="C35" s="18">
        <v>1410</v>
      </c>
      <c r="D35" s="85"/>
      <c r="E35" s="101">
        <v>150</v>
      </c>
      <c r="F35" s="106"/>
      <c r="G35" s="85"/>
      <c r="H35" s="87"/>
      <c r="I35" s="87"/>
      <c r="J35" s="87"/>
    </row>
    <row r="36" spans="2:10" ht="16.5" thickBot="1" x14ac:dyDescent="0.3">
      <c r="B36" s="10" t="s">
        <v>8</v>
      </c>
      <c r="C36" s="22"/>
      <c r="D36" s="85"/>
      <c r="E36" s="107"/>
      <c r="F36" s="106"/>
      <c r="G36" s="85"/>
      <c r="H36" s="87"/>
      <c r="I36" s="87"/>
      <c r="J36" s="87"/>
    </row>
    <row r="37" spans="2:10" ht="16.5" thickBot="1" x14ac:dyDescent="0.3">
      <c r="B37" s="15" t="s">
        <v>45</v>
      </c>
      <c r="C37" s="13">
        <v>1500</v>
      </c>
      <c r="D37" s="97"/>
      <c r="E37" s="98">
        <v>180</v>
      </c>
      <c r="F37" s="108"/>
      <c r="G37" s="100" t="s">
        <v>31</v>
      </c>
      <c r="H37" s="86"/>
      <c r="I37" s="86"/>
      <c r="J37" s="86"/>
    </row>
    <row r="38" spans="2:10" ht="16.5" thickBot="1" x14ac:dyDescent="0.3">
      <c r="B38" s="3" t="s">
        <v>5</v>
      </c>
      <c r="C38" s="22"/>
      <c r="D38" s="85"/>
      <c r="E38" s="107"/>
      <c r="F38" s="106"/>
      <c r="G38" s="85"/>
      <c r="H38" s="87"/>
      <c r="I38" s="87"/>
      <c r="J38" s="87"/>
    </row>
    <row r="39" spans="2:10" ht="16.5" thickBot="1" x14ac:dyDescent="0.3">
      <c r="B39" s="65" t="s">
        <v>46</v>
      </c>
      <c r="C39" s="13">
        <v>1510</v>
      </c>
      <c r="D39" s="97"/>
      <c r="E39" s="109">
        <v>150</v>
      </c>
      <c r="F39" s="110">
        <v>152</v>
      </c>
      <c r="G39" s="97"/>
      <c r="H39" s="86">
        <f>H40+H41+H42+H43+H44</f>
        <v>83100</v>
      </c>
      <c r="I39" s="86">
        <f t="shared" ref="I39:J39" si="2">I40+I41+I42+I43+I44</f>
        <v>83100</v>
      </c>
      <c r="J39" s="86">
        <f t="shared" si="2"/>
        <v>83100</v>
      </c>
    </row>
    <row r="40" spans="2:10" ht="177" customHeight="1" thickBot="1" x14ac:dyDescent="0.3">
      <c r="B40" s="64" t="s">
        <v>47</v>
      </c>
      <c r="C40" s="18"/>
      <c r="D40" s="85" t="s">
        <v>144</v>
      </c>
      <c r="E40" s="111">
        <v>150</v>
      </c>
      <c r="F40" s="112">
        <v>152</v>
      </c>
      <c r="G40" s="85"/>
      <c r="H40" s="170">
        <v>13100</v>
      </c>
      <c r="I40" s="170">
        <f>H40</f>
        <v>13100</v>
      </c>
      <c r="J40" s="170">
        <f>H40</f>
        <v>13100</v>
      </c>
    </row>
    <row r="41" spans="2:10" ht="63.75" thickBot="1" x14ac:dyDescent="0.3">
      <c r="B41" s="64" t="s">
        <v>150</v>
      </c>
      <c r="C41" s="49"/>
      <c r="D41" s="85" t="s">
        <v>151</v>
      </c>
      <c r="E41" s="111">
        <v>150</v>
      </c>
      <c r="F41" s="112">
        <v>152</v>
      </c>
      <c r="G41" s="85"/>
      <c r="H41" s="170">
        <v>25000</v>
      </c>
      <c r="I41" s="170">
        <f>H41</f>
        <v>25000</v>
      </c>
      <c r="J41" s="170">
        <f>H41</f>
        <v>25000</v>
      </c>
    </row>
    <row r="42" spans="2:10" ht="48" hidden="1" thickBot="1" x14ac:dyDescent="0.3">
      <c r="B42" s="64" t="s">
        <v>48</v>
      </c>
      <c r="C42" s="18"/>
      <c r="D42" s="85" t="s">
        <v>49</v>
      </c>
      <c r="E42" s="111">
        <v>150</v>
      </c>
      <c r="F42" s="112">
        <v>152</v>
      </c>
      <c r="G42" s="85"/>
      <c r="H42" s="89"/>
      <c r="I42" s="89"/>
      <c r="J42" s="89"/>
    </row>
    <row r="43" spans="2:10" ht="54.75" customHeight="1" thickBot="1" x14ac:dyDescent="0.3">
      <c r="B43" s="64" t="s">
        <v>50</v>
      </c>
      <c r="C43" s="18"/>
      <c r="D43" s="85" t="s">
        <v>145</v>
      </c>
      <c r="E43" s="111">
        <v>150</v>
      </c>
      <c r="F43" s="112">
        <v>152</v>
      </c>
      <c r="G43" s="85"/>
      <c r="H43" s="170">
        <v>45000</v>
      </c>
      <c r="I43" s="174">
        <v>45000</v>
      </c>
      <c r="J43" s="170">
        <v>45000</v>
      </c>
    </row>
    <row r="44" spans="2:10" ht="14.25" customHeight="1" thickBot="1" x14ac:dyDescent="0.3">
      <c r="B44" s="64"/>
      <c r="C44" s="18"/>
      <c r="D44" s="85"/>
      <c r="E44" s="111"/>
      <c r="F44" s="112"/>
      <c r="G44" s="113"/>
      <c r="H44" s="88"/>
      <c r="I44" s="87"/>
      <c r="J44" s="87"/>
    </row>
    <row r="45" spans="2:10" ht="32.25" thickBot="1" x14ac:dyDescent="0.3">
      <c r="B45" s="64" t="s">
        <v>52</v>
      </c>
      <c r="C45" s="18">
        <v>1520</v>
      </c>
      <c r="D45" s="85"/>
      <c r="E45" s="111">
        <v>180</v>
      </c>
      <c r="F45" s="112"/>
      <c r="G45" s="85"/>
      <c r="H45" s="87"/>
      <c r="I45" s="87"/>
      <c r="J45" s="87"/>
    </row>
    <row r="46" spans="2:10" ht="16.5" thickBot="1" x14ac:dyDescent="0.3">
      <c r="B46" s="68" t="s">
        <v>8</v>
      </c>
      <c r="C46" s="22"/>
      <c r="D46" s="85"/>
      <c r="E46" s="111"/>
      <c r="F46" s="112"/>
      <c r="G46" s="85"/>
      <c r="H46" s="87"/>
      <c r="I46" s="87"/>
      <c r="J46" s="87"/>
    </row>
    <row r="47" spans="2:10" ht="16.5" thickBot="1" x14ac:dyDescent="0.3">
      <c r="B47" s="3" t="s">
        <v>53</v>
      </c>
      <c r="C47" s="18">
        <v>1600</v>
      </c>
      <c r="D47" s="81" t="s">
        <v>31</v>
      </c>
      <c r="E47" s="111" t="s">
        <v>31</v>
      </c>
      <c r="F47" s="112" t="s">
        <v>31</v>
      </c>
      <c r="G47" s="81" t="s">
        <v>31</v>
      </c>
      <c r="H47" s="87"/>
      <c r="I47" s="87"/>
      <c r="J47" s="87"/>
    </row>
    <row r="48" spans="2:10" ht="16.5" thickBot="1" x14ac:dyDescent="0.3">
      <c r="B48" s="3" t="s">
        <v>5</v>
      </c>
      <c r="C48" s="22"/>
      <c r="D48" s="85"/>
      <c r="E48" s="111"/>
      <c r="F48" s="112"/>
      <c r="G48" s="85"/>
      <c r="H48" s="87"/>
      <c r="I48" s="87"/>
      <c r="J48" s="87"/>
    </row>
    <row r="49" spans="2:10" ht="16.5" thickBot="1" x14ac:dyDescent="0.3">
      <c r="B49" s="68" t="s">
        <v>8</v>
      </c>
      <c r="C49" s="18">
        <v>1610</v>
      </c>
      <c r="D49" s="85"/>
      <c r="E49" s="111"/>
      <c r="F49" s="112"/>
      <c r="G49" s="85"/>
      <c r="H49" s="87"/>
      <c r="I49" s="87"/>
      <c r="J49" s="87"/>
    </row>
    <row r="50" spans="2:10" ht="16.5" thickBot="1" x14ac:dyDescent="0.3">
      <c r="B50" s="69" t="s">
        <v>54</v>
      </c>
      <c r="C50" s="24">
        <v>1680</v>
      </c>
      <c r="D50" s="114"/>
      <c r="E50" s="115"/>
      <c r="F50" s="112"/>
      <c r="G50" s="114"/>
      <c r="H50" s="116"/>
      <c r="I50" s="116"/>
      <c r="J50" s="116"/>
    </row>
    <row r="51" spans="2:10" ht="16.5" thickBot="1" x14ac:dyDescent="0.3">
      <c r="B51" s="70" t="s">
        <v>55</v>
      </c>
      <c r="C51" s="25"/>
      <c r="D51" s="117"/>
      <c r="E51" s="118"/>
      <c r="F51" s="112"/>
      <c r="G51" s="117"/>
      <c r="H51" s="119"/>
      <c r="I51" s="119"/>
      <c r="J51" s="120"/>
    </row>
    <row r="52" spans="2:10" ht="48" thickBot="1" x14ac:dyDescent="0.3">
      <c r="B52" s="64" t="s">
        <v>56</v>
      </c>
      <c r="C52" s="18">
        <v>1681</v>
      </c>
      <c r="D52" s="85"/>
      <c r="E52" s="121">
        <v>510</v>
      </c>
      <c r="F52" s="112"/>
      <c r="G52" s="85"/>
      <c r="H52" s="87"/>
      <c r="I52" s="87"/>
      <c r="J52" s="87"/>
    </row>
    <row r="53" spans="2:10" ht="16.5" thickBot="1" x14ac:dyDescent="0.3">
      <c r="B53" s="3"/>
      <c r="C53" s="22"/>
      <c r="D53" s="85"/>
      <c r="E53" s="111"/>
      <c r="F53" s="112"/>
      <c r="G53" s="85"/>
      <c r="H53" s="87"/>
      <c r="I53" s="87"/>
      <c r="J53" s="87"/>
    </row>
    <row r="54" spans="2:10" ht="16.5" thickBot="1" x14ac:dyDescent="0.3">
      <c r="B54" s="11" t="s">
        <v>57</v>
      </c>
      <c r="C54" s="13">
        <v>2000</v>
      </c>
      <c r="D54" s="100" t="s">
        <v>31</v>
      </c>
      <c r="E54" s="122" t="s">
        <v>31</v>
      </c>
      <c r="F54" s="123" t="s">
        <v>31</v>
      </c>
      <c r="G54" s="100" t="s">
        <v>31</v>
      </c>
      <c r="H54" s="103">
        <f>H55+H89+H98</f>
        <v>4196056.03</v>
      </c>
      <c r="I54" s="103">
        <f>I55+I89+I98</f>
        <v>4050100</v>
      </c>
      <c r="J54" s="103">
        <f>J55+J89+J98</f>
        <v>4050100</v>
      </c>
    </row>
    <row r="55" spans="2:10" ht="16.5" thickBot="1" x14ac:dyDescent="0.3">
      <c r="B55" s="26" t="s">
        <v>58</v>
      </c>
      <c r="C55" s="201">
        <v>2100</v>
      </c>
      <c r="D55" s="203"/>
      <c r="E55" s="108" t="s">
        <v>60</v>
      </c>
      <c r="F55" s="123"/>
      <c r="G55" s="197"/>
      <c r="H55" s="199">
        <f>H58+H71</f>
        <v>3062000</v>
      </c>
      <c r="I55" s="199">
        <f>I58+I71</f>
        <v>3062000</v>
      </c>
      <c r="J55" s="199">
        <f>J58+J71</f>
        <v>3062000</v>
      </c>
    </row>
    <row r="56" spans="2:10" ht="16.5" thickBot="1" x14ac:dyDescent="0.3">
      <c r="B56" s="15" t="s">
        <v>59</v>
      </c>
      <c r="C56" s="202"/>
      <c r="D56" s="204"/>
      <c r="E56" s="124"/>
      <c r="F56" s="123"/>
      <c r="G56" s="198"/>
      <c r="H56" s="200"/>
      <c r="I56" s="200"/>
      <c r="J56" s="200"/>
    </row>
    <row r="57" spans="2:10" ht="16.5" thickBot="1" x14ac:dyDescent="0.3">
      <c r="B57" s="3" t="s">
        <v>5</v>
      </c>
      <c r="C57" s="22"/>
      <c r="D57" s="85"/>
      <c r="E57" s="111"/>
      <c r="F57" s="125"/>
      <c r="G57" s="85"/>
      <c r="H57" s="89"/>
      <c r="I57" s="89"/>
      <c r="J57" s="89"/>
    </row>
    <row r="58" spans="2:10" ht="16.5" thickBot="1" x14ac:dyDescent="0.3">
      <c r="B58" s="3" t="s">
        <v>61</v>
      </c>
      <c r="C58" s="18">
        <v>2110</v>
      </c>
      <c r="D58" s="85"/>
      <c r="E58" s="111">
        <v>111</v>
      </c>
      <c r="F58" s="112"/>
      <c r="G58" s="113"/>
      <c r="H58" s="103">
        <f>H59+H60+H61+H62+H63+H64</f>
        <v>2351700</v>
      </c>
      <c r="I58" s="103">
        <f t="shared" ref="I58:J58" si="3">I59+I61+I62+I63+I64</f>
        <v>2351700</v>
      </c>
      <c r="J58" s="103">
        <f t="shared" si="3"/>
        <v>2351700</v>
      </c>
    </row>
    <row r="59" spans="2:10" ht="16.5" thickBot="1" x14ac:dyDescent="0.3">
      <c r="B59" s="4"/>
      <c r="C59" s="14"/>
      <c r="D59" s="126" t="s">
        <v>142</v>
      </c>
      <c r="E59" s="111">
        <v>111</v>
      </c>
      <c r="F59" s="112">
        <v>211</v>
      </c>
      <c r="G59" s="113"/>
      <c r="H59" s="170">
        <v>1430000</v>
      </c>
      <c r="I59" s="170">
        <f>H59</f>
        <v>1430000</v>
      </c>
      <c r="J59" s="170">
        <f>H59</f>
        <v>1430000</v>
      </c>
    </row>
    <row r="60" spans="2:10" ht="16.5" thickBot="1" x14ac:dyDescent="0.3">
      <c r="B60" s="4"/>
      <c r="C60" s="51"/>
      <c r="D60" s="127"/>
      <c r="E60" s="128"/>
      <c r="F60" s="80"/>
      <c r="G60" s="129"/>
      <c r="H60" s="89"/>
      <c r="I60" s="89"/>
      <c r="J60" s="89"/>
    </row>
    <row r="61" spans="2:10" ht="16.5" thickBot="1" x14ac:dyDescent="0.3">
      <c r="B61" s="3"/>
      <c r="C61" s="18"/>
      <c r="D61" s="85" t="s">
        <v>141</v>
      </c>
      <c r="E61" s="111">
        <v>111</v>
      </c>
      <c r="F61" s="112">
        <v>211</v>
      </c>
      <c r="G61" s="113"/>
      <c r="H61" s="170">
        <v>921700</v>
      </c>
      <c r="I61" s="170">
        <f>H61</f>
        <v>921700</v>
      </c>
      <c r="J61" s="170">
        <f>H61</f>
        <v>921700</v>
      </c>
    </row>
    <row r="62" spans="2:10" ht="16.5" hidden="1" thickBot="1" x14ac:dyDescent="0.3">
      <c r="B62" s="1"/>
      <c r="C62" s="18"/>
      <c r="D62" s="85" t="s">
        <v>2</v>
      </c>
      <c r="E62" s="111">
        <v>111</v>
      </c>
      <c r="F62" s="112">
        <v>266</v>
      </c>
      <c r="G62" s="113"/>
      <c r="H62" s="89"/>
      <c r="I62" s="89"/>
      <c r="J62" s="89"/>
    </row>
    <row r="63" spans="2:10" ht="16.5" hidden="1" thickBot="1" x14ac:dyDescent="0.3">
      <c r="B63" s="1"/>
      <c r="C63" s="18"/>
      <c r="D63" s="85" t="s">
        <v>0</v>
      </c>
      <c r="E63" s="111">
        <v>111</v>
      </c>
      <c r="F63" s="112">
        <v>211</v>
      </c>
      <c r="G63" s="113"/>
      <c r="H63" s="89"/>
      <c r="I63" s="89"/>
      <c r="J63" s="89"/>
    </row>
    <row r="64" spans="2:10" ht="16.5" hidden="1" thickBot="1" x14ac:dyDescent="0.3">
      <c r="B64" s="1"/>
      <c r="C64" s="18"/>
      <c r="D64" s="85" t="s">
        <v>0</v>
      </c>
      <c r="E64" s="111">
        <v>111</v>
      </c>
      <c r="F64" s="112">
        <v>266</v>
      </c>
      <c r="G64" s="113"/>
      <c r="H64" s="89"/>
      <c r="I64" s="89"/>
      <c r="J64" s="89"/>
    </row>
    <row r="65" spans="2:10" ht="15.75" customHeight="1" x14ac:dyDescent="0.25">
      <c r="B65" s="185" t="s">
        <v>1</v>
      </c>
      <c r="C65" s="187">
        <v>2120</v>
      </c>
      <c r="D65" s="189"/>
      <c r="E65" s="181">
        <v>112</v>
      </c>
      <c r="F65" s="183"/>
      <c r="G65" s="193"/>
      <c r="H65" s="179">
        <f>H67+H68+H69+H70</f>
        <v>0</v>
      </c>
      <c r="I65" s="179">
        <f t="shared" ref="I65:J65" si="4">I67+I68+I69+I70</f>
        <v>0</v>
      </c>
      <c r="J65" s="179">
        <f t="shared" si="4"/>
        <v>0</v>
      </c>
    </row>
    <row r="66" spans="2:10" ht="15.75" customHeight="1" thickBot="1" x14ac:dyDescent="0.3">
      <c r="B66" s="186"/>
      <c r="C66" s="188"/>
      <c r="D66" s="190"/>
      <c r="E66" s="182"/>
      <c r="F66" s="184"/>
      <c r="G66" s="194"/>
      <c r="H66" s="180"/>
      <c r="I66" s="180"/>
      <c r="J66" s="180"/>
    </row>
    <row r="67" spans="2:10" ht="16.5" hidden="1" thickBot="1" x14ac:dyDescent="0.3">
      <c r="B67" s="3"/>
      <c r="C67" s="18"/>
      <c r="D67" s="85" t="s">
        <v>2</v>
      </c>
      <c r="E67" s="111">
        <v>112</v>
      </c>
      <c r="F67" s="112">
        <v>266</v>
      </c>
      <c r="G67" s="113"/>
      <c r="H67" s="89"/>
      <c r="I67" s="89">
        <f>H67</f>
        <v>0</v>
      </c>
      <c r="J67" s="89">
        <f>H67</f>
        <v>0</v>
      </c>
    </row>
    <row r="68" spans="2:10" ht="16.5" hidden="1" thickBot="1" x14ac:dyDescent="0.3">
      <c r="B68" s="3"/>
      <c r="C68" s="18"/>
      <c r="D68" s="85" t="s">
        <v>3</v>
      </c>
      <c r="E68" s="111">
        <v>112</v>
      </c>
      <c r="F68" s="112">
        <v>226</v>
      </c>
      <c r="G68" s="113"/>
      <c r="H68" s="89"/>
      <c r="I68" s="89">
        <f t="shared" ref="I68:I70" si="5">H68</f>
        <v>0</v>
      </c>
      <c r="J68" s="89">
        <f t="shared" ref="J68:J70" si="6">H68</f>
        <v>0</v>
      </c>
    </row>
    <row r="69" spans="2:10" ht="16.5" hidden="1" thickBot="1" x14ac:dyDescent="0.3">
      <c r="B69" s="3"/>
      <c r="C69" s="18"/>
      <c r="D69" s="85" t="s">
        <v>3</v>
      </c>
      <c r="E69" s="111">
        <v>112</v>
      </c>
      <c r="F69" s="112">
        <v>222</v>
      </c>
      <c r="G69" s="113"/>
      <c r="H69" s="89"/>
      <c r="I69" s="89">
        <f t="shared" si="5"/>
        <v>0</v>
      </c>
      <c r="J69" s="89">
        <f t="shared" si="6"/>
        <v>0</v>
      </c>
    </row>
    <row r="70" spans="2:10" ht="16.5" hidden="1" thickBot="1" x14ac:dyDescent="0.3">
      <c r="B70" s="3"/>
      <c r="C70" s="18"/>
      <c r="D70" s="85" t="s">
        <v>3</v>
      </c>
      <c r="E70" s="111">
        <v>112</v>
      </c>
      <c r="F70" s="112">
        <v>212</v>
      </c>
      <c r="G70" s="113"/>
      <c r="H70" s="89"/>
      <c r="I70" s="89">
        <f t="shared" si="5"/>
        <v>0</v>
      </c>
      <c r="J70" s="89">
        <f t="shared" si="6"/>
        <v>0</v>
      </c>
    </row>
    <row r="71" spans="2:10" ht="47.25" customHeight="1" x14ac:dyDescent="0.25">
      <c r="B71" s="185" t="s">
        <v>4</v>
      </c>
      <c r="C71" s="187">
        <v>2130</v>
      </c>
      <c r="D71" s="189"/>
      <c r="E71" s="181">
        <v>119</v>
      </c>
      <c r="F71" s="183"/>
      <c r="G71" s="193"/>
      <c r="H71" s="195">
        <f>H74</f>
        <v>710300</v>
      </c>
      <c r="I71" s="195">
        <f t="shared" ref="I71:J71" si="7">I74</f>
        <v>710300</v>
      </c>
      <c r="J71" s="195">
        <f t="shared" si="7"/>
        <v>710300</v>
      </c>
    </row>
    <row r="72" spans="2:10" ht="15.75" customHeight="1" thickBot="1" x14ac:dyDescent="0.3">
      <c r="B72" s="186"/>
      <c r="C72" s="188"/>
      <c r="D72" s="190"/>
      <c r="E72" s="182"/>
      <c r="F72" s="184"/>
      <c r="G72" s="194"/>
      <c r="H72" s="196"/>
      <c r="I72" s="196"/>
      <c r="J72" s="196"/>
    </row>
    <row r="73" spans="2:10" ht="16.5" thickBot="1" x14ac:dyDescent="0.3">
      <c r="B73" s="3" t="s">
        <v>5</v>
      </c>
      <c r="C73" s="22"/>
      <c r="D73" s="85"/>
      <c r="E73" s="111"/>
      <c r="F73" s="112"/>
      <c r="G73" s="85"/>
      <c r="H73" s="89"/>
      <c r="I73" s="89"/>
      <c r="J73" s="89"/>
    </row>
    <row r="74" spans="2:10" ht="16.5" thickBot="1" x14ac:dyDescent="0.3">
      <c r="B74" s="3" t="s">
        <v>6</v>
      </c>
      <c r="C74" s="18">
        <v>2131</v>
      </c>
      <c r="D74" s="85"/>
      <c r="E74" s="111">
        <v>119</v>
      </c>
      <c r="F74" s="112"/>
      <c r="G74" s="113"/>
      <c r="H74" s="103">
        <f>H75+H76+H77+H78</f>
        <v>710300</v>
      </c>
      <c r="I74" s="103">
        <f t="shared" ref="I74:J74" si="8">I75+I77+I78</f>
        <v>710300</v>
      </c>
      <c r="J74" s="103">
        <f t="shared" si="8"/>
        <v>710300</v>
      </c>
    </row>
    <row r="75" spans="2:10" ht="16.5" thickBot="1" x14ac:dyDescent="0.3">
      <c r="B75" s="4"/>
      <c r="C75" s="14"/>
      <c r="D75" s="126" t="s">
        <v>142</v>
      </c>
      <c r="E75" s="111">
        <v>119</v>
      </c>
      <c r="F75" s="112">
        <v>213</v>
      </c>
      <c r="G75" s="113"/>
      <c r="H75" s="170">
        <v>432000</v>
      </c>
      <c r="I75" s="170">
        <f>H75</f>
        <v>432000</v>
      </c>
      <c r="J75" s="170">
        <f>H75</f>
        <v>432000</v>
      </c>
    </row>
    <row r="76" spans="2:10" ht="16.5" thickBot="1" x14ac:dyDescent="0.3">
      <c r="B76" s="4"/>
      <c r="C76" s="51"/>
      <c r="D76" s="130"/>
      <c r="E76" s="131"/>
      <c r="F76" s="132"/>
      <c r="G76" s="129"/>
      <c r="H76" s="89"/>
      <c r="I76" s="89"/>
      <c r="J76" s="89"/>
    </row>
    <row r="77" spans="2:10" ht="16.5" thickBot="1" x14ac:dyDescent="0.3">
      <c r="B77" s="3"/>
      <c r="C77" s="18"/>
      <c r="D77" s="85" t="s">
        <v>141</v>
      </c>
      <c r="E77" s="111">
        <v>119</v>
      </c>
      <c r="F77" s="112">
        <v>213</v>
      </c>
      <c r="G77" s="113"/>
      <c r="H77" s="170">
        <v>278300</v>
      </c>
      <c r="I77" s="170">
        <f>H77</f>
        <v>278300</v>
      </c>
      <c r="J77" s="170">
        <f>H77</f>
        <v>278300</v>
      </c>
    </row>
    <row r="78" spans="2:10" ht="16.5" hidden="1" thickBot="1" x14ac:dyDescent="0.3">
      <c r="B78" s="43"/>
      <c r="C78" s="44"/>
      <c r="D78" s="85" t="s">
        <v>138</v>
      </c>
      <c r="E78" s="111">
        <v>119</v>
      </c>
      <c r="F78" s="112">
        <v>213</v>
      </c>
      <c r="G78" s="113"/>
      <c r="H78" s="89">
        <v>0</v>
      </c>
      <c r="I78" s="89"/>
      <c r="J78" s="89"/>
    </row>
    <row r="79" spans="2:10" ht="16.5" thickBot="1" x14ac:dyDescent="0.3">
      <c r="B79" s="3" t="s">
        <v>7</v>
      </c>
      <c r="C79" s="18">
        <v>2132</v>
      </c>
      <c r="D79" s="85"/>
      <c r="E79" s="111">
        <v>119</v>
      </c>
      <c r="F79" s="112"/>
      <c r="G79" s="85"/>
      <c r="H79" s="89"/>
      <c r="I79" s="89"/>
      <c r="J79" s="89"/>
    </row>
    <row r="80" spans="2:10" ht="16.5" thickBot="1" x14ac:dyDescent="0.3">
      <c r="B80" s="2" t="s">
        <v>8</v>
      </c>
      <c r="C80" s="22"/>
      <c r="D80" s="85"/>
      <c r="E80" s="111"/>
      <c r="F80" s="112"/>
      <c r="G80" s="85"/>
      <c r="H80" s="89"/>
      <c r="I80" s="89"/>
      <c r="J80" s="89"/>
    </row>
    <row r="81" spans="2:10" ht="32.25" thickBot="1" x14ac:dyDescent="0.3">
      <c r="B81" s="3" t="s">
        <v>9</v>
      </c>
      <c r="C81" s="18">
        <v>2200</v>
      </c>
      <c r="D81" s="85"/>
      <c r="E81" s="111">
        <v>300</v>
      </c>
      <c r="F81" s="112"/>
      <c r="G81" s="85"/>
      <c r="H81" s="89"/>
      <c r="I81" s="89"/>
      <c r="J81" s="89"/>
    </row>
    <row r="82" spans="2:10" ht="16.5" thickBot="1" x14ac:dyDescent="0.3">
      <c r="B82" s="3" t="s">
        <v>5</v>
      </c>
      <c r="C82" s="22"/>
      <c r="D82" s="85"/>
      <c r="E82" s="111"/>
      <c r="F82" s="112"/>
      <c r="G82" s="85"/>
      <c r="H82" s="89"/>
      <c r="I82" s="89"/>
      <c r="J82" s="89"/>
    </row>
    <row r="83" spans="2:10" ht="48" thickBot="1" x14ac:dyDescent="0.3">
      <c r="B83" s="3" t="s">
        <v>62</v>
      </c>
      <c r="C83" s="18">
        <v>2210</v>
      </c>
      <c r="D83" s="85"/>
      <c r="E83" s="111">
        <v>320</v>
      </c>
      <c r="F83" s="112"/>
      <c r="G83" s="85"/>
      <c r="H83" s="89"/>
      <c r="I83" s="89"/>
      <c r="J83" s="89"/>
    </row>
    <row r="84" spans="2:10" ht="16.5" thickBot="1" x14ac:dyDescent="0.3">
      <c r="B84" s="3" t="s">
        <v>55</v>
      </c>
      <c r="C84" s="22"/>
      <c r="D84" s="85"/>
      <c r="E84" s="111"/>
      <c r="F84" s="112"/>
      <c r="G84" s="85"/>
      <c r="H84" s="89"/>
      <c r="I84" s="89"/>
      <c r="J84" s="89"/>
    </row>
    <row r="85" spans="2:10" ht="48" thickBot="1" x14ac:dyDescent="0.3">
      <c r="B85" s="3" t="s">
        <v>63</v>
      </c>
      <c r="C85" s="18">
        <v>2211</v>
      </c>
      <c r="D85" s="85"/>
      <c r="E85" s="111">
        <v>321</v>
      </c>
      <c r="F85" s="112"/>
      <c r="G85" s="85"/>
      <c r="H85" s="89"/>
      <c r="I85" s="89"/>
      <c r="J85" s="89"/>
    </row>
    <row r="86" spans="2:10" ht="63.75" thickBot="1" x14ac:dyDescent="0.3">
      <c r="B86" s="3" t="s">
        <v>64</v>
      </c>
      <c r="C86" s="18">
        <v>2220</v>
      </c>
      <c r="D86" s="85"/>
      <c r="E86" s="111">
        <v>340</v>
      </c>
      <c r="F86" s="112"/>
      <c r="G86" s="85"/>
      <c r="H86" s="89"/>
      <c r="I86" s="89"/>
      <c r="J86" s="89"/>
    </row>
    <row r="87" spans="2:10" ht="16.5" thickBot="1" x14ac:dyDescent="0.3">
      <c r="B87" s="3" t="s">
        <v>65</v>
      </c>
      <c r="C87" s="18">
        <v>2230</v>
      </c>
      <c r="D87" s="85"/>
      <c r="E87" s="111">
        <v>350</v>
      </c>
      <c r="F87" s="112"/>
      <c r="G87" s="85"/>
      <c r="H87" s="89"/>
      <c r="I87" s="89"/>
      <c r="J87" s="89"/>
    </row>
    <row r="88" spans="2:10" ht="16.5" thickBot="1" x14ac:dyDescent="0.3">
      <c r="B88" s="3" t="s">
        <v>66</v>
      </c>
      <c r="C88" s="18">
        <v>2240</v>
      </c>
      <c r="D88" s="85"/>
      <c r="E88" s="111">
        <v>360</v>
      </c>
      <c r="F88" s="112"/>
      <c r="G88" s="85"/>
      <c r="H88" s="89"/>
      <c r="I88" s="89"/>
      <c r="J88" s="89"/>
    </row>
    <row r="89" spans="2:10" ht="32.25" thickBot="1" x14ac:dyDescent="0.3">
      <c r="B89" s="15" t="s">
        <v>67</v>
      </c>
      <c r="C89" s="13">
        <v>2300</v>
      </c>
      <c r="D89" s="97"/>
      <c r="E89" s="109">
        <v>850</v>
      </c>
      <c r="F89" s="110"/>
      <c r="G89" s="97"/>
      <c r="H89" s="103">
        <f>H91+H93+H92</f>
        <v>54000</v>
      </c>
      <c r="I89" s="103">
        <f t="shared" ref="I89:J89" si="9">I91+I93</f>
        <v>54000</v>
      </c>
      <c r="J89" s="103">
        <f t="shared" si="9"/>
        <v>54000</v>
      </c>
    </row>
    <row r="90" spans="2:10" ht="16.5" thickBot="1" x14ac:dyDescent="0.3">
      <c r="B90" s="3" t="s">
        <v>55</v>
      </c>
      <c r="C90" s="22"/>
      <c r="D90" s="85"/>
      <c r="E90" s="111"/>
      <c r="F90" s="112"/>
      <c r="G90" s="85"/>
      <c r="H90" s="89"/>
      <c r="I90" s="89"/>
      <c r="J90" s="89"/>
    </row>
    <row r="91" spans="2:10" ht="32.25" thickBot="1" x14ac:dyDescent="0.3">
      <c r="B91" s="3" t="s">
        <v>68</v>
      </c>
      <c r="C91" s="18">
        <v>2310</v>
      </c>
      <c r="D91" s="85" t="s">
        <v>140</v>
      </c>
      <c r="E91" s="111">
        <v>851</v>
      </c>
      <c r="F91" s="112">
        <v>291</v>
      </c>
      <c r="G91" s="113"/>
      <c r="H91" s="170">
        <v>54000</v>
      </c>
      <c r="I91" s="170">
        <f>H91</f>
        <v>54000</v>
      </c>
      <c r="J91" s="170">
        <f>H91</f>
        <v>54000</v>
      </c>
    </row>
    <row r="92" spans="2:10" ht="32.25" thickBot="1" x14ac:dyDescent="0.3">
      <c r="B92" s="43" t="s">
        <v>68</v>
      </c>
      <c r="C92" s="44"/>
      <c r="D92" s="85" t="s">
        <v>136</v>
      </c>
      <c r="E92" s="111">
        <v>851</v>
      </c>
      <c r="F92" s="112">
        <v>291</v>
      </c>
      <c r="G92" s="113"/>
      <c r="H92" s="89"/>
      <c r="I92" s="89"/>
      <c r="J92" s="89"/>
    </row>
    <row r="93" spans="2:10" ht="32.25" thickBot="1" x14ac:dyDescent="0.3">
      <c r="B93" s="3" t="s">
        <v>69</v>
      </c>
      <c r="C93" s="18">
        <v>2320</v>
      </c>
      <c r="D93" s="85"/>
      <c r="E93" s="111">
        <v>852</v>
      </c>
      <c r="F93" s="112">
        <v>291</v>
      </c>
      <c r="G93" s="113"/>
      <c r="H93" s="89"/>
      <c r="I93" s="89"/>
      <c r="J93" s="89"/>
    </row>
    <row r="94" spans="2:10" ht="15.75" customHeight="1" x14ac:dyDescent="0.25">
      <c r="B94" s="185" t="s">
        <v>70</v>
      </c>
      <c r="C94" s="187">
        <v>2330</v>
      </c>
      <c r="D94" s="189"/>
      <c r="E94" s="181">
        <v>853</v>
      </c>
      <c r="F94" s="183">
        <v>291</v>
      </c>
      <c r="G94" s="193"/>
      <c r="H94" s="179"/>
      <c r="I94" s="179"/>
      <c r="J94" s="179"/>
    </row>
    <row r="95" spans="2:10" ht="34.5" customHeight="1" thickBot="1" x14ac:dyDescent="0.3">
      <c r="B95" s="186"/>
      <c r="C95" s="188"/>
      <c r="D95" s="190"/>
      <c r="E95" s="182"/>
      <c r="F95" s="184"/>
      <c r="G95" s="194"/>
      <c r="H95" s="180"/>
      <c r="I95" s="180"/>
      <c r="J95" s="180"/>
    </row>
    <row r="96" spans="2:10" ht="32.25" thickBot="1" x14ac:dyDescent="0.3">
      <c r="B96" s="3" t="s">
        <v>71</v>
      </c>
      <c r="C96" s="18">
        <v>2400</v>
      </c>
      <c r="D96" s="85"/>
      <c r="E96" s="111" t="s">
        <v>60</v>
      </c>
      <c r="F96" s="112"/>
      <c r="G96" s="85"/>
      <c r="H96" s="89"/>
      <c r="I96" s="89"/>
      <c r="J96" s="89"/>
    </row>
    <row r="97" spans="2:13" ht="48" thickBot="1" x14ac:dyDescent="0.3">
      <c r="B97" s="64" t="s">
        <v>72</v>
      </c>
      <c r="C97" s="18">
        <v>2420</v>
      </c>
      <c r="D97" s="85"/>
      <c r="E97" s="111">
        <v>831</v>
      </c>
      <c r="F97" s="112"/>
      <c r="G97" s="85"/>
      <c r="H97" s="89"/>
      <c r="I97" s="89"/>
      <c r="J97" s="89"/>
    </row>
    <row r="98" spans="2:13" ht="38.25" customHeight="1" thickBot="1" x14ac:dyDescent="0.3">
      <c r="B98" s="63" t="s">
        <v>73</v>
      </c>
      <c r="C98" s="18">
        <v>2500</v>
      </c>
      <c r="D98" s="85"/>
      <c r="E98" s="111" t="s">
        <v>60</v>
      </c>
      <c r="F98" s="112"/>
      <c r="G98" s="85"/>
      <c r="H98" s="103">
        <f>H103</f>
        <v>1080056.03</v>
      </c>
      <c r="I98" s="103">
        <f t="shared" ref="I98:J98" si="10">I103</f>
        <v>934100</v>
      </c>
      <c r="J98" s="103">
        <f t="shared" si="10"/>
        <v>934100</v>
      </c>
    </row>
    <row r="99" spans="2:13" ht="16.5" thickBot="1" x14ac:dyDescent="0.3">
      <c r="B99" s="64" t="s">
        <v>5</v>
      </c>
      <c r="C99" s="22"/>
      <c r="D99" s="85"/>
      <c r="E99" s="111"/>
      <c r="F99" s="112"/>
      <c r="G99" s="85"/>
      <c r="H99" s="89"/>
      <c r="I99" s="89"/>
      <c r="J99" s="89"/>
    </row>
    <row r="100" spans="2:13" ht="32.25" thickBot="1" x14ac:dyDescent="0.3">
      <c r="B100" s="64" t="s">
        <v>74</v>
      </c>
      <c r="C100" s="18">
        <v>2510</v>
      </c>
      <c r="D100" s="85"/>
      <c r="E100" s="111">
        <v>241</v>
      </c>
      <c r="F100" s="112"/>
      <c r="G100" s="85"/>
      <c r="H100" s="89"/>
      <c r="I100" s="89"/>
      <c r="J100" s="89"/>
    </row>
    <row r="101" spans="2:13" ht="15.75" customHeight="1" x14ac:dyDescent="0.25">
      <c r="B101" s="185" t="s">
        <v>75</v>
      </c>
      <c r="C101" s="187">
        <v>2530</v>
      </c>
      <c r="D101" s="189"/>
      <c r="E101" s="181">
        <v>243</v>
      </c>
      <c r="F101" s="183"/>
      <c r="G101" s="177"/>
      <c r="H101" s="179"/>
      <c r="I101" s="179"/>
      <c r="J101" s="179"/>
    </row>
    <row r="102" spans="2:13" ht="15.75" customHeight="1" thickBot="1" x14ac:dyDescent="0.3">
      <c r="B102" s="186"/>
      <c r="C102" s="188"/>
      <c r="D102" s="190"/>
      <c r="E102" s="182"/>
      <c r="F102" s="184"/>
      <c r="G102" s="178"/>
      <c r="H102" s="180"/>
      <c r="I102" s="180"/>
      <c r="J102" s="180"/>
    </row>
    <row r="103" spans="2:13" ht="32.25" thickBot="1" x14ac:dyDescent="0.3">
      <c r="B103" s="3" t="s">
        <v>76</v>
      </c>
      <c r="C103" s="18">
        <v>2540</v>
      </c>
      <c r="D103" s="85"/>
      <c r="E103" s="111">
        <v>244</v>
      </c>
      <c r="F103" s="112"/>
      <c r="G103" s="85"/>
      <c r="H103" s="103">
        <f>+H104+H105+H106+H107+H108+H109+H110+H111+H112+H122+H115++H116+H117+H120+H119+H113+H118+H121+H123+H124</f>
        <v>1080056.03</v>
      </c>
      <c r="I103" s="103">
        <f>+I104+I105+I106+I107+I108+I109+I110+I111+I112+I122+I115++I116+I117+I120+I119+I113+I118+I121+I123+I124</f>
        <v>934100</v>
      </c>
      <c r="J103" s="103">
        <f>+J104+J105+J106+J107+J108+J109+J110+J111+J112+J122+J115++J116+J117+J120+J119+J113+J118+J121+J123+J124</f>
        <v>934100</v>
      </c>
    </row>
    <row r="104" spans="2:13" ht="16.5" thickBot="1" x14ac:dyDescent="0.3">
      <c r="B104" s="3" t="s">
        <v>55</v>
      </c>
      <c r="C104" s="22"/>
      <c r="D104" s="85"/>
      <c r="E104" s="111"/>
      <c r="F104" s="112"/>
      <c r="G104" s="113"/>
      <c r="H104" s="170"/>
      <c r="I104" s="89"/>
      <c r="J104" s="89"/>
    </row>
    <row r="105" spans="2:13" ht="16.5" thickBot="1" x14ac:dyDescent="0.3">
      <c r="B105" s="10" t="s">
        <v>8</v>
      </c>
      <c r="C105" s="22"/>
      <c r="D105" s="85" t="s">
        <v>142</v>
      </c>
      <c r="E105" s="111">
        <v>244</v>
      </c>
      <c r="F105" s="112">
        <v>223</v>
      </c>
      <c r="G105" s="113"/>
      <c r="H105" s="170">
        <v>54000</v>
      </c>
      <c r="I105" s="170">
        <f t="shared" ref="I105:I106" si="11">H105</f>
        <v>54000</v>
      </c>
      <c r="J105" s="170">
        <f t="shared" ref="J105:J106" si="12">H105</f>
        <v>54000</v>
      </c>
    </row>
    <row r="106" spans="2:13" ht="16.5" thickBot="1" x14ac:dyDescent="0.3">
      <c r="B106" s="10"/>
      <c r="C106" s="50"/>
      <c r="D106" s="85" t="s">
        <v>142</v>
      </c>
      <c r="E106" s="111">
        <v>247</v>
      </c>
      <c r="F106" s="112">
        <v>223</v>
      </c>
      <c r="G106" s="113"/>
      <c r="H106" s="170">
        <v>142000</v>
      </c>
      <c r="I106" s="170">
        <f t="shared" si="11"/>
        <v>142000</v>
      </c>
      <c r="J106" s="170">
        <f t="shared" si="12"/>
        <v>142000</v>
      </c>
    </row>
    <row r="107" spans="2:13" ht="16.5" thickBot="1" x14ac:dyDescent="0.3">
      <c r="B107" s="10"/>
      <c r="C107" s="22"/>
      <c r="D107" s="85" t="s">
        <v>137</v>
      </c>
      <c r="E107" s="111">
        <v>244</v>
      </c>
      <c r="F107" s="112">
        <v>223</v>
      </c>
      <c r="G107" s="113"/>
      <c r="H107" s="170">
        <v>144919.35999999999</v>
      </c>
      <c r="I107" s="89"/>
      <c r="J107" s="89"/>
    </row>
    <row r="108" spans="2:13" ht="16.5" thickBot="1" x14ac:dyDescent="0.3">
      <c r="B108" s="10"/>
      <c r="C108" s="22"/>
      <c r="D108" s="85" t="s">
        <v>142</v>
      </c>
      <c r="E108" s="111">
        <v>244</v>
      </c>
      <c r="F108" s="112">
        <v>225</v>
      </c>
      <c r="G108" s="113"/>
      <c r="H108" s="170">
        <v>140000</v>
      </c>
      <c r="I108" s="170">
        <v>140000</v>
      </c>
      <c r="J108" s="170">
        <v>140000</v>
      </c>
    </row>
    <row r="109" spans="2:13" ht="16.5" thickBot="1" x14ac:dyDescent="0.3">
      <c r="B109" s="10"/>
      <c r="C109" s="22"/>
      <c r="D109" s="172" t="s">
        <v>142</v>
      </c>
      <c r="E109" s="111">
        <v>244</v>
      </c>
      <c r="F109" s="112">
        <v>226</v>
      </c>
      <c r="G109" s="113"/>
      <c r="H109" s="170">
        <v>120000</v>
      </c>
      <c r="I109" s="170">
        <v>120000</v>
      </c>
      <c r="J109" s="170">
        <v>120000</v>
      </c>
    </row>
    <row r="110" spans="2:13" ht="16.5" thickBot="1" x14ac:dyDescent="0.3">
      <c r="B110" s="10"/>
      <c r="C110" s="22"/>
      <c r="D110" s="85" t="s">
        <v>142</v>
      </c>
      <c r="E110" s="111">
        <v>244</v>
      </c>
      <c r="F110" s="112">
        <v>341</v>
      </c>
      <c r="G110" s="113"/>
      <c r="H110" s="170">
        <v>10000</v>
      </c>
      <c r="I110" s="170">
        <v>10000</v>
      </c>
      <c r="J110" s="170">
        <v>10000</v>
      </c>
    </row>
    <row r="111" spans="2:13" ht="16.5" thickBot="1" x14ac:dyDescent="0.3">
      <c r="B111" s="10"/>
      <c r="C111" s="22"/>
      <c r="D111" s="172" t="s">
        <v>142</v>
      </c>
      <c r="E111" s="111">
        <v>244</v>
      </c>
      <c r="F111" s="112">
        <v>342</v>
      </c>
      <c r="G111" s="113"/>
      <c r="H111" s="170">
        <v>160000</v>
      </c>
      <c r="I111" s="170">
        <v>160000</v>
      </c>
      <c r="J111" s="170">
        <v>160000</v>
      </c>
      <c r="M111" s="45"/>
    </row>
    <row r="112" spans="2:13" ht="16.5" hidden="1" thickBot="1" x14ac:dyDescent="0.3">
      <c r="B112" s="10"/>
      <c r="C112" s="22"/>
      <c r="D112" s="85" t="s">
        <v>51</v>
      </c>
      <c r="E112" s="111">
        <v>244</v>
      </c>
      <c r="F112" s="112">
        <v>310</v>
      </c>
      <c r="G112" s="113"/>
      <c r="H112" s="89"/>
      <c r="I112" s="89"/>
      <c r="J112" s="89"/>
    </row>
    <row r="113" spans="2:13" ht="16.5" thickBot="1" x14ac:dyDescent="0.3">
      <c r="B113" s="10"/>
      <c r="C113" s="53"/>
      <c r="D113" s="172" t="s">
        <v>142</v>
      </c>
      <c r="E113" s="111">
        <v>244</v>
      </c>
      <c r="F113" s="112">
        <v>344</v>
      </c>
      <c r="G113" s="113"/>
      <c r="H113" s="170">
        <v>5000</v>
      </c>
      <c r="I113" s="170">
        <v>5000</v>
      </c>
      <c r="J113" s="170">
        <v>5000</v>
      </c>
    </row>
    <row r="114" spans="2:13" ht="1.5" hidden="1" customHeight="1" thickBot="1" x14ac:dyDescent="0.3">
      <c r="B114" s="10"/>
      <c r="C114" s="22"/>
      <c r="M114" s="45"/>
    </row>
    <row r="115" spans="2:13" ht="16.5" thickBot="1" x14ac:dyDescent="0.3">
      <c r="B115" s="10"/>
      <c r="C115" s="22"/>
      <c r="D115" s="85" t="s">
        <v>142</v>
      </c>
      <c r="E115" s="111">
        <v>244</v>
      </c>
      <c r="F115" s="112">
        <v>346</v>
      </c>
      <c r="G115" s="113"/>
      <c r="H115" s="170">
        <v>40000</v>
      </c>
      <c r="I115" s="170">
        <v>40000</v>
      </c>
      <c r="J115" s="170">
        <v>40000</v>
      </c>
    </row>
    <row r="116" spans="2:13" ht="16.5" thickBot="1" x14ac:dyDescent="0.3">
      <c r="B116" s="10"/>
      <c r="C116" s="22"/>
      <c r="D116" s="85" t="s">
        <v>139</v>
      </c>
      <c r="E116" s="111">
        <v>244</v>
      </c>
      <c r="F116" s="112">
        <v>342</v>
      </c>
      <c r="G116" s="113"/>
      <c r="H116" s="170">
        <v>1036.67</v>
      </c>
      <c r="I116" s="89"/>
      <c r="J116" s="89"/>
    </row>
    <row r="117" spans="2:13" ht="16.5" thickBot="1" x14ac:dyDescent="0.3">
      <c r="B117" s="10"/>
      <c r="C117" s="22"/>
      <c r="D117" s="85" t="s">
        <v>143</v>
      </c>
      <c r="E117" s="111">
        <v>244</v>
      </c>
      <c r="F117" s="112">
        <v>342</v>
      </c>
      <c r="G117" s="113"/>
      <c r="H117" s="173">
        <v>180000</v>
      </c>
      <c r="I117" s="170">
        <f>H117</f>
        <v>180000</v>
      </c>
      <c r="J117" s="170">
        <f>H117</f>
        <v>180000</v>
      </c>
    </row>
    <row r="118" spans="2:13" ht="16.5" thickBot="1" x14ac:dyDescent="0.3">
      <c r="B118" s="10"/>
      <c r="C118" s="52"/>
      <c r="D118" s="172" t="s">
        <v>144</v>
      </c>
      <c r="E118" s="111">
        <v>244</v>
      </c>
      <c r="F118" s="112">
        <v>221</v>
      </c>
      <c r="G118" s="171"/>
      <c r="H118" s="170">
        <v>5824.06</v>
      </c>
      <c r="I118" s="170">
        <f>H118</f>
        <v>5824.06</v>
      </c>
      <c r="J118" s="170">
        <f>H118</f>
        <v>5824.06</v>
      </c>
    </row>
    <row r="119" spans="2:13" ht="16.5" thickBot="1" x14ac:dyDescent="0.3">
      <c r="B119" s="10"/>
      <c r="C119" s="48"/>
      <c r="D119" s="172" t="s">
        <v>144</v>
      </c>
      <c r="E119" s="111">
        <v>244</v>
      </c>
      <c r="F119" s="112">
        <v>346</v>
      </c>
      <c r="G119" s="113"/>
      <c r="H119" s="170">
        <v>7275.94</v>
      </c>
      <c r="I119" s="170">
        <f>H119</f>
        <v>7275.94</v>
      </c>
      <c r="J119" s="170">
        <f>H119</f>
        <v>7275.94</v>
      </c>
    </row>
    <row r="120" spans="2:13" ht="16.5" thickBot="1" x14ac:dyDescent="0.3">
      <c r="B120" s="10"/>
      <c r="C120" s="22"/>
      <c r="D120" s="172" t="s">
        <v>151</v>
      </c>
      <c r="E120" s="111">
        <v>244</v>
      </c>
      <c r="F120" s="112">
        <v>225</v>
      </c>
      <c r="G120" s="113"/>
      <c r="H120" s="170">
        <v>25000</v>
      </c>
      <c r="I120" s="170">
        <v>25000</v>
      </c>
      <c r="J120" s="170">
        <v>25000</v>
      </c>
    </row>
    <row r="121" spans="2:13" ht="16.5" thickBot="1" x14ac:dyDescent="0.3">
      <c r="B121" s="10"/>
      <c r="C121" s="22"/>
      <c r="D121" s="172" t="s">
        <v>145</v>
      </c>
      <c r="E121" s="111">
        <v>244</v>
      </c>
      <c r="F121" s="112">
        <v>310</v>
      </c>
      <c r="G121" s="113"/>
      <c r="H121" s="170">
        <v>15000</v>
      </c>
      <c r="I121" s="170">
        <v>15000</v>
      </c>
      <c r="J121" s="170">
        <v>15000</v>
      </c>
    </row>
    <row r="122" spans="2:13" ht="16.5" thickBot="1" x14ac:dyDescent="0.3">
      <c r="B122" s="10"/>
      <c r="C122" s="54"/>
      <c r="D122" s="172" t="s">
        <v>145</v>
      </c>
      <c r="E122" s="111">
        <v>244</v>
      </c>
      <c r="F122" s="112">
        <v>345</v>
      </c>
      <c r="G122" s="113"/>
      <c r="H122" s="170">
        <v>30000</v>
      </c>
      <c r="I122" s="170">
        <v>30000</v>
      </c>
      <c r="J122" s="170">
        <v>30000</v>
      </c>
    </row>
    <row r="123" spans="2:13" ht="16.5" thickBot="1" x14ac:dyDescent="0.3">
      <c r="B123" s="10"/>
      <c r="C123" s="54"/>
      <c r="D123" s="169"/>
      <c r="E123" s="111"/>
      <c r="F123" s="112"/>
      <c r="G123" s="168"/>
      <c r="H123" s="170"/>
      <c r="I123" s="170"/>
      <c r="J123" s="170"/>
    </row>
    <row r="124" spans="2:13" ht="16.5" thickBot="1" x14ac:dyDescent="0.3">
      <c r="B124" s="10"/>
      <c r="C124" s="54"/>
      <c r="D124" s="169"/>
      <c r="E124" s="111"/>
      <c r="F124" s="112"/>
      <c r="G124" s="168"/>
      <c r="H124" s="170"/>
      <c r="I124" s="170"/>
      <c r="J124" s="170"/>
    </row>
    <row r="125" spans="2:13" ht="32.25" thickBot="1" x14ac:dyDescent="0.3">
      <c r="B125" s="3" t="s">
        <v>77</v>
      </c>
      <c r="C125" s="18">
        <v>2550</v>
      </c>
      <c r="D125" s="85"/>
      <c r="E125" s="111">
        <v>400</v>
      </c>
      <c r="F125" s="112"/>
      <c r="G125" s="85"/>
      <c r="H125" s="87"/>
      <c r="I125" s="87"/>
      <c r="J125" s="87"/>
    </row>
    <row r="126" spans="2:13" ht="16.5" thickBot="1" x14ac:dyDescent="0.3">
      <c r="B126" s="3" t="s">
        <v>5</v>
      </c>
      <c r="C126" s="22"/>
      <c r="D126" s="85"/>
      <c r="E126" s="111"/>
      <c r="F126" s="112"/>
      <c r="G126" s="85"/>
      <c r="H126" s="87"/>
      <c r="I126" s="87"/>
      <c r="J126" s="87"/>
    </row>
    <row r="127" spans="2:13" ht="48" thickBot="1" x14ac:dyDescent="0.3">
      <c r="B127" s="3" t="s">
        <v>78</v>
      </c>
      <c r="C127" s="18">
        <v>2551</v>
      </c>
      <c r="D127" s="85"/>
      <c r="E127" s="111">
        <v>406</v>
      </c>
      <c r="F127" s="112"/>
      <c r="G127" s="85"/>
      <c r="H127" s="87"/>
      <c r="I127" s="87"/>
      <c r="J127" s="87"/>
    </row>
    <row r="128" spans="2:13" ht="48" thickBot="1" x14ac:dyDescent="0.3">
      <c r="B128" s="64" t="s">
        <v>79</v>
      </c>
      <c r="C128" s="18">
        <v>2552</v>
      </c>
      <c r="D128" s="85"/>
      <c r="E128" s="111">
        <v>407</v>
      </c>
      <c r="F128" s="112"/>
      <c r="G128" s="85"/>
      <c r="H128" s="87"/>
      <c r="I128" s="87"/>
      <c r="J128" s="87"/>
    </row>
    <row r="129" spans="2:10" ht="16.5" thickBot="1" x14ac:dyDescent="0.3">
      <c r="B129" s="63" t="s">
        <v>80</v>
      </c>
      <c r="C129" s="18">
        <v>3000</v>
      </c>
      <c r="D129" s="85"/>
      <c r="E129" s="111">
        <v>100</v>
      </c>
      <c r="F129" s="112"/>
      <c r="G129" s="85"/>
      <c r="H129" s="87"/>
      <c r="I129" s="87"/>
      <c r="J129" s="87"/>
    </row>
    <row r="130" spans="2:10" ht="16.5" thickBot="1" x14ac:dyDescent="0.3">
      <c r="B130" s="64" t="s">
        <v>5</v>
      </c>
      <c r="C130" s="22"/>
      <c r="D130" s="85"/>
      <c r="E130" s="111"/>
      <c r="F130" s="112"/>
      <c r="G130" s="85"/>
      <c r="H130" s="87"/>
      <c r="I130" s="87"/>
      <c r="J130" s="87"/>
    </row>
    <row r="131" spans="2:10" ht="16.5" thickBot="1" x14ac:dyDescent="0.3">
      <c r="B131" s="63" t="s">
        <v>81</v>
      </c>
      <c r="C131" s="18">
        <v>3010</v>
      </c>
      <c r="D131" s="85"/>
      <c r="E131" s="111"/>
      <c r="F131" s="112"/>
      <c r="G131" s="85"/>
      <c r="H131" s="87"/>
      <c r="I131" s="87"/>
      <c r="J131" s="87"/>
    </row>
    <row r="132" spans="2:10" ht="16.5" thickBot="1" x14ac:dyDescent="0.3">
      <c r="B132" s="63" t="s">
        <v>82</v>
      </c>
      <c r="C132" s="18">
        <v>3020</v>
      </c>
      <c r="D132" s="85"/>
      <c r="E132" s="111"/>
      <c r="F132" s="112"/>
      <c r="G132" s="85"/>
      <c r="H132" s="87"/>
      <c r="I132" s="87"/>
      <c r="J132" s="87"/>
    </row>
    <row r="133" spans="2:10" ht="16.5" thickBot="1" x14ac:dyDescent="0.3">
      <c r="B133" s="63" t="s">
        <v>83</v>
      </c>
      <c r="C133" s="18">
        <v>3030</v>
      </c>
      <c r="D133" s="85"/>
      <c r="E133" s="111"/>
      <c r="F133" s="112"/>
      <c r="G133" s="85"/>
      <c r="H133" s="87"/>
      <c r="I133" s="87"/>
      <c r="J133" s="87"/>
    </row>
    <row r="134" spans="2:10" ht="16.5" thickBot="1" x14ac:dyDescent="0.3">
      <c r="B134" s="63" t="s">
        <v>84</v>
      </c>
      <c r="C134" s="18">
        <v>4000</v>
      </c>
      <c r="D134" s="85"/>
      <c r="E134" s="111" t="s">
        <v>60</v>
      </c>
      <c r="F134" s="112"/>
      <c r="G134" s="85"/>
      <c r="H134" s="87"/>
      <c r="I134" s="87"/>
      <c r="J134" s="87"/>
    </row>
    <row r="135" spans="2:10" ht="16.5" thickBot="1" x14ac:dyDescent="0.3">
      <c r="B135" s="64" t="s">
        <v>55</v>
      </c>
      <c r="C135" s="22"/>
      <c r="D135" s="85"/>
      <c r="E135" s="111"/>
      <c r="F135" s="112"/>
      <c r="G135" s="85"/>
      <c r="H135" s="87"/>
      <c r="I135" s="87"/>
      <c r="J135" s="87"/>
    </row>
    <row r="136" spans="2:10" ht="16.5" thickBot="1" x14ac:dyDescent="0.3">
      <c r="B136" s="64" t="s">
        <v>85</v>
      </c>
      <c r="C136" s="18">
        <v>4010</v>
      </c>
      <c r="D136" s="85"/>
      <c r="E136" s="111">
        <v>610</v>
      </c>
      <c r="F136" s="112"/>
      <c r="G136" s="85"/>
      <c r="H136" s="87"/>
      <c r="I136" s="87"/>
      <c r="J136" s="87"/>
    </row>
    <row r="137" spans="2:10" ht="15.75" x14ac:dyDescent="0.25">
      <c r="B137" s="20"/>
      <c r="C137" s="21"/>
      <c r="D137" s="133"/>
      <c r="E137" s="133"/>
      <c r="F137" s="134"/>
      <c r="G137" s="133"/>
      <c r="H137" s="135"/>
      <c r="I137" s="135"/>
      <c r="J137" s="135"/>
    </row>
    <row r="138" spans="2:10" ht="15.75" x14ac:dyDescent="0.25">
      <c r="B138" s="20"/>
      <c r="C138" s="21"/>
      <c r="D138" s="133"/>
      <c r="E138" s="133"/>
      <c r="F138" s="134"/>
      <c r="G138" s="133"/>
      <c r="H138" s="135"/>
      <c r="I138" s="135"/>
      <c r="J138" s="135"/>
    </row>
    <row r="139" spans="2:10" ht="15.75" x14ac:dyDescent="0.25">
      <c r="B139" s="20"/>
      <c r="C139" s="21"/>
      <c r="D139" s="133"/>
      <c r="E139" s="133"/>
      <c r="F139" s="134"/>
      <c r="G139" s="133"/>
      <c r="H139" s="135"/>
      <c r="I139" s="135"/>
      <c r="J139" s="135"/>
    </row>
    <row r="140" spans="2:10" ht="15.75" x14ac:dyDescent="0.25">
      <c r="B140" s="20"/>
      <c r="C140" s="21"/>
      <c r="D140" s="133"/>
      <c r="E140" s="133"/>
      <c r="F140" s="134"/>
      <c r="G140" s="133"/>
      <c r="H140" s="135"/>
      <c r="I140" s="135"/>
      <c r="J140" s="135"/>
    </row>
    <row r="141" spans="2:10" ht="15.75" x14ac:dyDescent="0.25">
      <c r="B141" s="20"/>
      <c r="C141" s="21"/>
      <c r="D141" s="133"/>
      <c r="E141" s="133"/>
      <c r="F141" s="134"/>
      <c r="G141" s="133"/>
      <c r="H141" s="135"/>
      <c r="I141" s="135"/>
      <c r="J141" s="135"/>
    </row>
    <row r="142" spans="2:10" ht="15.75" x14ac:dyDescent="0.25">
      <c r="B142" s="20"/>
      <c r="C142" s="21"/>
      <c r="D142" s="133"/>
      <c r="E142" s="133"/>
      <c r="F142" s="134"/>
      <c r="G142" s="133"/>
      <c r="H142" s="135"/>
      <c r="I142" s="135"/>
      <c r="J142" s="135"/>
    </row>
    <row r="143" spans="2:10" ht="15.75" x14ac:dyDescent="0.25">
      <c r="B143" s="20"/>
      <c r="C143" s="21"/>
      <c r="D143" s="133"/>
      <c r="E143" s="133"/>
      <c r="F143" s="134"/>
      <c r="G143" s="133"/>
      <c r="H143" s="135"/>
      <c r="I143" s="135"/>
      <c r="J143" s="135"/>
    </row>
    <row r="144" spans="2:10" ht="15.75" x14ac:dyDescent="0.25">
      <c r="B144" s="20"/>
      <c r="C144" s="21"/>
      <c r="D144" s="133"/>
      <c r="E144" s="133"/>
      <c r="F144" s="134"/>
      <c r="G144" s="133"/>
      <c r="H144" s="135"/>
      <c r="I144" s="135"/>
      <c r="J144" s="135"/>
    </row>
    <row r="145" spans="2:10" ht="15.75" x14ac:dyDescent="0.25">
      <c r="B145" s="20"/>
      <c r="C145" s="21"/>
      <c r="D145" s="133"/>
      <c r="E145" s="133"/>
      <c r="F145" s="134"/>
      <c r="G145" s="133"/>
      <c r="H145" s="135"/>
      <c r="I145" s="135"/>
      <c r="J145" s="135"/>
    </row>
    <row r="146" spans="2:10" ht="15.75" x14ac:dyDescent="0.25">
      <c r="B146" s="20"/>
      <c r="C146" s="21"/>
      <c r="D146" s="133"/>
      <c r="E146" s="133"/>
      <c r="F146" s="134"/>
      <c r="G146" s="133"/>
      <c r="H146" s="135"/>
      <c r="I146" s="135"/>
      <c r="J146" s="135"/>
    </row>
    <row r="147" spans="2:10" ht="15.75" x14ac:dyDescent="0.25">
      <c r="B147" s="20"/>
      <c r="C147" s="21"/>
      <c r="D147" s="133"/>
      <c r="E147" s="133"/>
      <c r="F147" s="134"/>
      <c r="G147" s="133"/>
      <c r="H147" s="135"/>
      <c r="I147" s="135"/>
      <c r="J147" s="135"/>
    </row>
    <row r="148" spans="2:10" ht="15.75" x14ac:dyDescent="0.25">
      <c r="B148" s="20"/>
      <c r="C148" s="21"/>
      <c r="D148" s="133"/>
      <c r="E148" s="133"/>
      <c r="F148" s="134"/>
      <c r="G148" s="133"/>
      <c r="H148" s="135"/>
      <c r="I148" s="135"/>
      <c r="J148" s="135"/>
    </row>
    <row r="149" spans="2:10" x14ac:dyDescent="0.25">
      <c r="B149" s="12"/>
      <c r="C149" s="12"/>
      <c r="D149" s="136"/>
      <c r="E149" s="136"/>
      <c r="F149" s="137"/>
      <c r="G149" s="136"/>
      <c r="H149" s="136"/>
      <c r="I149" s="136"/>
      <c r="J149" s="136"/>
    </row>
    <row r="150" spans="2:10" x14ac:dyDescent="0.25">
      <c r="B150" s="12"/>
      <c r="C150" s="12"/>
      <c r="D150" s="136"/>
      <c r="E150" s="136"/>
      <c r="F150" s="137"/>
      <c r="G150" s="136"/>
      <c r="H150" s="136"/>
      <c r="I150" s="136"/>
      <c r="J150" s="136"/>
    </row>
    <row r="151" spans="2:10" ht="15.75" customHeight="1" x14ac:dyDescent="0.25">
      <c r="B151" s="9"/>
    </row>
    <row r="152" spans="2:10" ht="39" customHeight="1" x14ac:dyDescent="0.25">
      <c r="B152" s="192"/>
      <c r="C152" s="192"/>
      <c r="D152" s="192"/>
      <c r="E152" s="192"/>
      <c r="F152" s="192"/>
      <c r="G152" s="192"/>
      <c r="H152" s="192"/>
      <c r="I152" s="192"/>
      <c r="J152" s="192"/>
    </row>
    <row r="153" spans="2:10" ht="15.75" customHeight="1" x14ac:dyDescent="0.25">
      <c r="B153" s="9"/>
    </row>
    <row r="154" spans="2:10" ht="15.75" customHeight="1" x14ac:dyDescent="0.25">
      <c r="B154" s="176"/>
      <c r="C154" s="176"/>
      <c r="D154" s="176"/>
      <c r="E154" s="176"/>
      <c r="F154" s="176"/>
      <c r="G154" s="176"/>
      <c r="H154" s="176"/>
      <c r="I154" s="176"/>
      <c r="J154" s="176"/>
    </row>
    <row r="155" spans="2:10" ht="34.5" customHeight="1" x14ac:dyDescent="0.25">
      <c r="B155" s="175"/>
      <c r="C155" s="175"/>
      <c r="D155" s="175"/>
      <c r="E155" s="175"/>
      <c r="F155" s="175"/>
      <c r="G155" s="175"/>
      <c r="H155" s="175"/>
      <c r="I155" s="175"/>
      <c r="J155" s="175"/>
    </row>
    <row r="156" spans="2:10" ht="20.25" customHeight="1" x14ac:dyDescent="0.25">
      <c r="B156" s="176"/>
      <c r="C156" s="176"/>
      <c r="D156" s="176"/>
      <c r="E156" s="176"/>
      <c r="F156" s="176"/>
      <c r="G156" s="176"/>
      <c r="H156" s="176"/>
      <c r="I156" s="176"/>
      <c r="J156" s="176"/>
    </row>
    <row r="157" spans="2:10" ht="51" customHeight="1" x14ac:dyDescent="0.25">
      <c r="B157" s="175"/>
      <c r="C157" s="175"/>
      <c r="D157" s="175"/>
      <c r="E157" s="175"/>
      <c r="F157" s="175"/>
      <c r="G157" s="175"/>
      <c r="H157" s="175"/>
      <c r="I157" s="175"/>
      <c r="J157" s="175"/>
    </row>
    <row r="158" spans="2:10" ht="36.75" customHeight="1" x14ac:dyDescent="0.25">
      <c r="B158" s="175"/>
      <c r="C158" s="175"/>
      <c r="D158" s="175"/>
      <c r="E158" s="175"/>
      <c r="F158" s="175"/>
      <c r="G158" s="175"/>
      <c r="H158" s="175"/>
      <c r="I158" s="175"/>
      <c r="J158" s="175"/>
    </row>
    <row r="159" spans="2:10" ht="15.75" customHeight="1" x14ac:dyDescent="0.25">
      <c r="B159" s="176"/>
      <c r="C159" s="176"/>
      <c r="D159" s="176"/>
      <c r="E159" s="176"/>
      <c r="F159" s="176"/>
      <c r="G159" s="176"/>
      <c r="H159" s="176"/>
      <c r="I159" s="176"/>
      <c r="J159" s="176"/>
    </row>
    <row r="160" spans="2:10" ht="21" customHeight="1" x14ac:dyDescent="0.25">
      <c r="B160" s="176"/>
      <c r="C160" s="176"/>
      <c r="D160" s="176"/>
      <c r="E160" s="176"/>
      <c r="F160" s="176"/>
      <c r="G160" s="176"/>
      <c r="H160" s="176"/>
      <c r="I160" s="176"/>
      <c r="J160" s="176"/>
    </row>
    <row r="161" spans="2:10" ht="74.25" customHeight="1" x14ac:dyDescent="0.25">
      <c r="B161" s="175"/>
      <c r="C161" s="175"/>
      <c r="D161" s="175"/>
      <c r="E161" s="175"/>
      <c r="F161" s="175"/>
      <c r="G161" s="175"/>
      <c r="H161" s="175"/>
      <c r="I161" s="175"/>
      <c r="J161" s="175"/>
    </row>
    <row r="162" spans="2:10" ht="42" customHeight="1" x14ac:dyDescent="0.25">
      <c r="B162" s="175"/>
      <c r="C162" s="175"/>
      <c r="D162" s="175"/>
      <c r="E162" s="175"/>
      <c r="F162" s="175"/>
      <c r="G162" s="175"/>
      <c r="H162" s="175"/>
      <c r="I162" s="175"/>
      <c r="J162" s="175"/>
    </row>
    <row r="163" spans="2:10" ht="69" customHeight="1" x14ac:dyDescent="0.25">
      <c r="B163" s="175"/>
      <c r="C163" s="175"/>
      <c r="D163" s="175"/>
      <c r="E163" s="175"/>
      <c r="F163" s="175"/>
      <c r="G163" s="175"/>
      <c r="H163" s="175"/>
      <c r="I163" s="175"/>
      <c r="J163" s="175"/>
    </row>
    <row r="164" spans="2:10" ht="21.75" customHeight="1" x14ac:dyDescent="0.25">
      <c r="B164" s="176"/>
      <c r="C164" s="176"/>
      <c r="D164" s="176"/>
      <c r="E164" s="176"/>
      <c r="F164" s="176"/>
      <c r="G164" s="176"/>
      <c r="H164" s="176"/>
      <c r="I164" s="176"/>
      <c r="J164" s="176"/>
    </row>
    <row r="165" spans="2:10" ht="34.5" customHeight="1" x14ac:dyDescent="0.25">
      <c r="B165" s="175"/>
      <c r="C165" s="175"/>
      <c r="D165" s="175"/>
      <c r="E165" s="175"/>
      <c r="F165" s="175"/>
      <c r="G165" s="175"/>
      <c r="H165" s="175"/>
      <c r="I165" s="175"/>
      <c r="J165" s="175"/>
    </row>
    <row r="168" spans="2:10" ht="15.75" x14ac:dyDescent="0.25">
      <c r="B168" s="19"/>
      <c r="C168" s="21"/>
      <c r="D168" s="133"/>
      <c r="E168" s="138"/>
      <c r="F168" s="138"/>
      <c r="G168" s="135"/>
      <c r="H168" s="135"/>
      <c r="I168" s="135"/>
    </row>
    <row r="169" spans="2:10" ht="15.75" x14ac:dyDescent="0.25">
      <c r="B169" s="19"/>
      <c r="C169" s="21"/>
      <c r="D169" s="133"/>
      <c r="E169" s="138"/>
      <c r="F169" s="138"/>
      <c r="G169" s="138"/>
      <c r="H169" s="138"/>
      <c r="I169" s="138"/>
    </row>
    <row r="170" spans="2:10" ht="15" customHeight="1" x14ac:dyDescent="0.25">
      <c r="B170" s="20"/>
      <c r="C170" s="21"/>
      <c r="D170" s="133"/>
      <c r="E170" s="138"/>
      <c r="F170" s="138"/>
      <c r="G170" s="138"/>
      <c r="H170" s="138"/>
      <c r="I170" s="138"/>
    </row>
  </sheetData>
  <mergeCells count="72">
    <mergeCell ref="C3:C7"/>
    <mergeCell ref="D3:D7"/>
    <mergeCell ref="E3:E7"/>
    <mergeCell ref="F3:F7"/>
    <mergeCell ref="C18:C19"/>
    <mergeCell ref="D18:D19"/>
    <mergeCell ref="E18:E19"/>
    <mergeCell ref="F18:F19"/>
    <mergeCell ref="G3:G7"/>
    <mergeCell ref="H3:J3"/>
    <mergeCell ref="H4:J4"/>
    <mergeCell ref="H5:J5"/>
    <mergeCell ref="H18:H19"/>
    <mergeCell ref="I18:I19"/>
    <mergeCell ref="J18:J19"/>
    <mergeCell ref="G18:G19"/>
    <mergeCell ref="G55:G56"/>
    <mergeCell ref="H55:H56"/>
    <mergeCell ref="I55:I56"/>
    <mergeCell ref="J55:J56"/>
    <mergeCell ref="C55:C56"/>
    <mergeCell ref="D55:D56"/>
    <mergeCell ref="H65:H66"/>
    <mergeCell ref="I65:I66"/>
    <mergeCell ref="J65:J66"/>
    <mergeCell ref="B65:B66"/>
    <mergeCell ref="C65:C66"/>
    <mergeCell ref="D65:D66"/>
    <mergeCell ref="E65:E66"/>
    <mergeCell ref="F65:F66"/>
    <mergeCell ref="F94:F95"/>
    <mergeCell ref="C94:C95"/>
    <mergeCell ref="D94:D95"/>
    <mergeCell ref="E94:E95"/>
    <mergeCell ref="G65:G66"/>
    <mergeCell ref="B1:J1"/>
    <mergeCell ref="B152:J152"/>
    <mergeCell ref="E71:E72"/>
    <mergeCell ref="F71:F72"/>
    <mergeCell ref="I94:I95"/>
    <mergeCell ref="J94:J95"/>
    <mergeCell ref="B94:B95"/>
    <mergeCell ref="G94:G95"/>
    <mergeCell ref="H94:H95"/>
    <mergeCell ref="J71:J72"/>
    <mergeCell ref="B71:B72"/>
    <mergeCell ref="C71:C72"/>
    <mergeCell ref="D71:D72"/>
    <mergeCell ref="G71:G72"/>
    <mergeCell ref="H71:H72"/>
    <mergeCell ref="I71:I72"/>
    <mergeCell ref="B154:J154"/>
    <mergeCell ref="B155:J155"/>
    <mergeCell ref="B156:J156"/>
    <mergeCell ref="G101:G102"/>
    <mergeCell ref="H101:H102"/>
    <mergeCell ref="I101:I102"/>
    <mergeCell ref="J101:J102"/>
    <mergeCell ref="E101:E102"/>
    <mergeCell ref="F101:F102"/>
    <mergeCell ref="B101:B102"/>
    <mergeCell ref="C101:C102"/>
    <mergeCell ref="D101:D102"/>
    <mergeCell ref="B157:J157"/>
    <mergeCell ref="B164:J164"/>
    <mergeCell ref="B165:J165"/>
    <mergeCell ref="B158:J158"/>
    <mergeCell ref="B159:J159"/>
    <mergeCell ref="B160:J160"/>
    <mergeCell ref="B161:J161"/>
    <mergeCell ref="B162:J162"/>
    <mergeCell ref="B163:J163"/>
  </mergeCells>
  <hyperlinks>
    <hyperlink ref="D3" location="P926" display="P926"/>
    <hyperlink ref="E3" location="P927" display="P927"/>
    <hyperlink ref="F3" location="P933" display="P933"/>
    <hyperlink ref="G3" location="P934" display="P934"/>
    <hyperlink ref="B10" location="P935" display="P935"/>
    <hyperlink ref="B16" location="P935" display="P935"/>
    <hyperlink ref="B50" location="P936" display="P936"/>
    <hyperlink ref="B98" location="P937" display="P937"/>
    <hyperlink ref="B129" location="P938" display="P938"/>
    <hyperlink ref="B131" location="P938" display="P938"/>
    <hyperlink ref="B132" location="P938" display="P938"/>
    <hyperlink ref="B133" location="P938" display="P938"/>
    <hyperlink ref="B134" location="P939" display="P939"/>
  </hyperlinks>
  <pageMargins left="0.70866141732283472" right="0.70866141732283472" top="0.74803149606299213" bottom="0.17" header="0.31496062992125984" footer="0.17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="90" zoomScaleNormal="90" workbookViewId="0">
      <selection activeCell="B7" sqref="B7"/>
    </sheetView>
  </sheetViews>
  <sheetFormatPr defaultRowHeight="15" x14ac:dyDescent="0.25"/>
  <cols>
    <col min="1" max="1" width="110.140625" customWidth="1"/>
    <col min="2" max="2" width="12.5703125" customWidth="1"/>
  </cols>
  <sheetData>
    <row r="1" spans="1:2" x14ac:dyDescent="0.25">
      <c r="A1" s="33"/>
      <c r="B1" s="5" t="s">
        <v>10</v>
      </c>
    </row>
    <row r="2" spans="1:2" x14ac:dyDescent="0.25">
      <c r="A2" s="33"/>
      <c r="B2" s="5" t="s">
        <v>11</v>
      </c>
    </row>
    <row r="3" spans="1:2" x14ac:dyDescent="0.25">
      <c r="A3" s="33"/>
      <c r="B3" s="5" t="s">
        <v>155</v>
      </c>
    </row>
    <row r="4" spans="1:2" ht="15.75" x14ac:dyDescent="0.25">
      <c r="A4" s="16"/>
    </row>
    <row r="5" spans="1:2" x14ac:dyDescent="0.25">
      <c r="A5" s="6" t="s">
        <v>12</v>
      </c>
    </row>
    <row r="6" spans="1:2" ht="15.75" x14ac:dyDescent="0.25">
      <c r="A6" s="5"/>
      <c r="B6" s="5" t="s">
        <v>13</v>
      </c>
    </row>
    <row r="7" spans="1:2" ht="15.75" x14ac:dyDescent="0.25">
      <c r="A7" s="16"/>
      <c r="B7" s="16" t="s">
        <v>156</v>
      </c>
    </row>
    <row r="8" spans="1:2" ht="15.75" x14ac:dyDescent="0.25">
      <c r="A8" s="7"/>
      <c r="B8" s="7" t="s">
        <v>164</v>
      </c>
    </row>
    <row r="9" spans="1:2" ht="24.75" customHeight="1" x14ac:dyDescent="0.25">
      <c r="A9" s="7"/>
      <c r="B9" s="7"/>
    </row>
    <row r="10" spans="1:2" ht="15.75" x14ac:dyDescent="0.25">
      <c r="A10" s="16"/>
      <c r="B10" s="16" t="s">
        <v>130</v>
      </c>
    </row>
    <row r="11" spans="1:2" ht="15.75" x14ac:dyDescent="0.25">
      <c r="A11" s="16"/>
      <c r="B11" s="31" t="s">
        <v>129</v>
      </c>
    </row>
    <row r="12" spans="1:2" ht="16.5" customHeight="1" x14ac:dyDescent="0.25">
      <c r="A12" s="16"/>
      <c r="B12" s="33"/>
    </row>
    <row r="13" spans="1:2" ht="15.75" customHeight="1" x14ac:dyDescent="0.25">
      <c r="A13" s="16"/>
      <c r="B13" s="74" t="s">
        <v>162</v>
      </c>
    </row>
    <row r="14" spans="1:2" ht="15.75" customHeight="1" x14ac:dyDescent="0.25">
      <c r="A14" s="16"/>
      <c r="B14" s="33"/>
    </row>
    <row r="15" spans="1:2" ht="15.75" customHeight="1" x14ac:dyDescent="0.25">
      <c r="A15" s="17" t="s">
        <v>14</v>
      </c>
      <c r="B15" s="33"/>
    </row>
    <row r="16" spans="1:2" ht="15.75" customHeight="1" x14ac:dyDescent="0.25">
      <c r="A16" s="17" t="s">
        <v>161</v>
      </c>
      <c r="B16" s="33"/>
    </row>
    <row r="17" spans="1:2" ht="15.75" customHeight="1" x14ac:dyDescent="0.25">
      <c r="A17" s="73" t="s">
        <v>163</v>
      </c>
      <c r="B17" s="33"/>
    </row>
    <row r="18" spans="1:2" ht="15.75" thickBot="1" x14ac:dyDescent="0.3">
      <c r="A18" s="33"/>
      <c r="B18" s="33"/>
    </row>
    <row r="19" spans="1:2" ht="16.5" thickBot="1" x14ac:dyDescent="0.3">
      <c r="A19" s="46" t="s">
        <v>135</v>
      </c>
      <c r="B19" s="36" t="s">
        <v>15</v>
      </c>
    </row>
    <row r="20" spans="1:2" ht="18.75" x14ac:dyDescent="0.3">
      <c r="A20" s="47" t="s">
        <v>148</v>
      </c>
      <c r="B20" s="27"/>
    </row>
    <row r="21" spans="1:2" ht="15.75" thickBot="1" x14ac:dyDescent="0.3">
      <c r="A21" s="39" t="s">
        <v>133</v>
      </c>
      <c r="B21" s="34">
        <v>6910011654</v>
      </c>
    </row>
    <row r="22" spans="1:2" ht="15.75" x14ac:dyDescent="0.25">
      <c r="A22" s="9" t="s">
        <v>149</v>
      </c>
      <c r="B22" s="27" t="s">
        <v>16</v>
      </c>
    </row>
    <row r="23" spans="1:2" ht="15.75" thickBot="1" x14ac:dyDescent="0.3">
      <c r="A23" s="29" t="s">
        <v>157</v>
      </c>
      <c r="B23" s="34">
        <v>692601001</v>
      </c>
    </row>
    <row r="24" spans="1:2" ht="15.75" x14ac:dyDescent="0.25">
      <c r="A24" s="32" t="s">
        <v>160</v>
      </c>
      <c r="B24" s="27"/>
    </row>
    <row r="25" spans="1:2" ht="15.75" thickBot="1" x14ac:dyDescent="0.3">
      <c r="A25" s="29" t="s">
        <v>134</v>
      </c>
      <c r="B25" s="35">
        <v>383</v>
      </c>
    </row>
    <row r="26" spans="1:2" ht="14.25" customHeight="1" x14ac:dyDescent="0.25">
      <c r="A26" s="30" t="s">
        <v>158</v>
      </c>
      <c r="B26" s="28"/>
    </row>
    <row r="27" spans="1:2" ht="29.25" customHeight="1" thickBot="1" x14ac:dyDescent="0.3">
      <c r="A27" s="38" t="s">
        <v>132</v>
      </c>
      <c r="B27" s="37"/>
    </row>
    <row r="28" spans="1:2" x14ac:dyDescent="0.25">
      <c r="A28" s="234" t="s">
        <v>131</v>
      </c>
      <c r="B28" s="234"/>
    </row>
    <row r="29" spans="1:2" x14ac:dyDescent="0.25">
      <c r="A29" s="8"/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activeCell="F11" sqref="F11"/>
    </sheetView>
  </sheetViews>
  <sheetFormatPr defaultRowHeight="12.75" x14ac:dyDescent="0.2"/>
  <cols>
    <col min="1" max="1" width="8.140625" style="140" customWidth="1"/>
    <col min="2" max="2" width="48.5703125" style="140" customWidth="1"/>
    <col min="3" max="3" width="11.140625" style="140" customWidth="1"/>
    <col min="4" max="4" width="15.140625" style="140" customWidth="1"/>
    <col min="5" max="5" width="13.85546875" style="140" customWidth="1"/>
    <col min="6" max="6" width="15.28515625" style="140" customWidth="1"/>
    <col min="7" max="7" width="14.85546875" style="140" customWidth="1"/>
    <col min="8" max="16384" width="9.140625" style="42"/>
  </cols>
  <sheetData>
    <row r="1" spans="1:7" x14ac:dyDescent="0.2">
      <c r="A1" s="237" t="s">
        <v>88</v>
      </c>
      <c r="B1" s="237"/>
      <c r="C1" s="237"/>
      <c r="D1" s="237"/>
      <c r="E1" s="237"/>
      <c r="F1" s="237"/>
      <c r="G1" s="237"/>
    </row>
    <row r="2" spans="1:7" x14ac:dyDescent="0.2">
      <c r="A2" s="238" t="s">
        <v>159</v>
      </c>
      <c r="B2" s="238"/>
      <c r="C2" s="238"/>
      <c r="D2" s="238"/>
      <c r="E2" s="238"/>
      <c r="F2" s="238"/>
      <c r="G2" s="238"/>
    </row>
    <row r="3" spans="1:7" x14ac:dyDescent="0.2">
      <c r="A3" s="237" t="s">
        <v>167</v>
      </c>
      <c r="B3" s="237"/>
      <c r="C3" s="237"/>
      <c r="D3" s="237"/>
      <c r="E3" s="237"/>
      <c r="F3" s="237"/>
      <c r="G3" s="237"/>
    </row>
    <row r="4" spans="1:7" ht="13.5" thickBot="1" x14ac:dyDescent="0.25">
      <c r="A4" s="139"/>
    </row>
    <row r="5" spans="1:7" x14ac:dyDescent="0.2">
      <c r="A5" s="165" t="s">
        <v>89</v>
      </c>
      <c r="B5" s="166"/>
      <c r="C5" s="166" t="s">
        <v>91</v>
      </c>
      <c r="D5" s="166" t="s">
        <v>93</v>
      </c>
      <c r="E5" s="241" t="s">
        <v>96</v>
      </c>
      <c r="F5" s="242"/>
      <c r="G5" s="243"/>
    </row>
    <row r="6" spans="1:7" ht="18.75" customHeight="1" x14ac:dyDescent="0.2">
      <c r="A6" s="167" t="s">
        <v>90</v>
      </c>
      <c r="B6" s="148"/>
      <c r="C6" s="148" t="s">
        <v>92</v>
      </c>
      <c r="D6" s="148" t="s">
        <v>94</v>
      </c>
      <c r="E6" s="244"/>
      <c r="F6" s="245"/>
      <c r="G6" s="246"/>
    </row>
    <row r="7" spans="1:7" ht="17.25" customHeight="1" thickBot="1" x14ac:dyDescent="0.25">
      <c r="A7" s="141"/>
      <c r="B7" s="148" t="s">
        <v>18</v>
      </c>
      <c r="C7" s="142"/>
      <c r="D7" s="148" t="s">
        <v>95</v>
      </c>
      <c r="E7" s="247"/>
      <c r="F7" s="248"/>
      <c r="G7" s="249"/>
    </row>
    <row r="8" spans="1:7" x14ac:dyDescent="0.2">
      <c r="A8" s="141"/>
      <c r="B8" s="148" t="s">
        <v>19</v>
      </c>
      <c r="C8" s="142"/>
      <c r="D8" s="142"/>
      <c r="E8" s="148" t="s">
        <v>152</v>
      </c>
      <c r="F8" s="148" t="s">
        <v>154</v>
      </c>
      <c r="G8" s="148" t="s">
        <v>166</v>
      </c>
    </row>
    <row r="9" spans="1:7" ht="64.5" customHeight="1" thickBot="1" x14ac:dyDescent="0.25">
      <c r="A9" s="143"/>
      <c r="B9" s="144"/>
      <c r="C9" s="144"/>
      <c r="D9" s="144"/>
      <c r="E9" s="146" t="s">
        <v>97</v>
      </c>
      <c r="F9" s="146" t="s">
        <v>98</v>
      </c>
      <c r="G9" s="146" t="s">
        <v>99</v>
      </c>
    </row>
    <row r="10" spans="1:7" ht="13.5" thickBot="1" x14ac:dyDescent="0.25">
      <c r="A10" s="145">
        <v>1</v>
      </c>
      <c r="B10" s="146">
        <v>2</v>
      </c>
      <c r="C10" s="146">
        <v>3</v>
      </c>
      <c r="D10" s="146">
        <v>4</v>
      </c>
      <c r="E10" s="146">
        <v>5</v>
      </c>
      <c r="F10" s="146">
        <v>6</v>
      </c>
      <c r="G10" s="146">
        <v>7</v>
      </c>
    </row>
    <row r="11" spans="1:7" ht="34.5" customHeight="1" thickBot="1" x14ac:dyDescent="0.25">
      <c r="A11" s="145" t="s">
        <v>100</v>
      </c>
      <c r="B11" s="147" t="s">
        <v>101</v>
      </c>
      <c r="C11" s="148">
        <v>26000</v>
      </c>
      <c r="D11" s="148" t="s">
        <v>60</v>
      </c>
      <c r="E11" s="149">
        <f>Лист1!H98</f>
        <v>1080056.03</v>
      </c>
      <c r="F11" s="149">
        <f>Лист1!I98</f>
        <v>934100</v>
      </c>
      <c r="G11" s="149">
        <f>Лист1!J98</f>
        <v>934100</v>
      </c>
    </row>
    <row r="12" spans="1:7" ht="16.5" customHeight="1" thickBot="1" x14ac:dyDescent="0.25">
      <c r="A12" s="250" t="s">
        <v>102</v>
      </c>
      <c r="B12" s="150" t="s">
        <v>5</v>
      </c>
      <c r="C12" s="151"/>
      <c r="D12" s="152"/>
      <c r="E12" s="152"/>
      <c r="F12" s="152"/>
      <c r="G12" s="153"/>
    </row>
    <row r="13" spans="1:7" ht="118.5" customHeight="1" thickBot="1" x14ac:dyDescent="0.25">
      <c r="A13" s="251"/>
      <c r="B13" s="154" t="s">
        <v>103</v>
      </c>
      <c r="C13" s="146">
        <v>26100</v>
      </c>
      <c r="D13" s="146" t="s">
        <v>60</v>
      </c>
      <c r="E13" s="154"/>
      <c r="F13" s="154"/>
      <c r="G13" s="154"/>
    </row>
    <row r="14" spans="1:7" ht="53.25" customHeight="1" thickBot="1" x14ac:dyDescent="0.25">
      <c r="A14" s="145" t="s">
        <v>104</v>
      </c>
      <c r="B14" s="154" t="s">
        <v>105</v>
      </c>
      <c r="C14" s="146">
        <v>26200</v>
      </c>
      <c r="D14" s="146" t="s">
        <v>60</v>
      </c>
      <c r="E14" s="154"/>
      <c r="F14" s="154"/>
      <c r="G14" s="154"/>
    </row>
    <row r="15" spans="1:7" ht="51.75" thickBot="1" x14ac:dyDescent="0.25">
      <c r="A15" s="145" t="s">
        <v>106</v>
      </c>
      <c r="B15" s="154" t="s">
        <v>107</v>
      </c>
      <c r="C15" s="146">
        <v>26300</v>
      </c>
      <c r="D15" s="146" t="s">
        <v>60</v>
      </c>
      <c r="E15" s="154"/>
      <c r="F15" s="154"/>
      <c r="G15" s="154"/>
    </row>
    <row r="16" spans="1:7" ht="64.5" customHeight="1" thickBot="1" x14ac:dyDescent="0.25">
      <c r="A16" s="145" t="s">
        <v>108</v>
      </c>
      <c r="B16" s="154" t="s">
        <v>109</v>
      </c>
      <c r="C16" s="148">
        <v>26400</v>
      </c>
      <c r="D16" s="148" t="s">
        <v>60</v>
      </c>
      <c r="E16" s="155">
        <f>E18+E21+E25</f>
        <v>1080056.03</v>
      </c>
      <c r="F16" s="155">
        <f t="shared" ref="F16:G16" si="0">F18+F21+F25</f>
        <v>908275.94</v>
      </c>
      <c r="G16" s="155">
        <f t="shared" si="0"/>
        <v>908275.94</v>
      </c>
    </row>
    <row r="17" spans="1:7" ht="15" customHeight="1" thickBot="1" x14ac:dyDescent="0.25">
      <c r="A17" s="250" t="s">
        <v>110</v>
      </c>
      <c r="B17" s="156" t="s">
        <v>5</v>
      </c>
      <c r="C17" s="151"/>
      <c r="D17" s="152"/>
      <c r="E17" s="152"/>
      <c r="F17" s="152"/>
      <c r="G17" s="153"/>
    </row>
    <row r="18" spans="1:7" ht="29.25" customHeight="1" thickBot="1" x14ac:dyDescent="0.25">
      <c r="A18" s="251"/>
      <c r="B18" s="154" t="s">
        <v>111</v>
      </c>
      <c r="C18" s="146">
        <v>26410</v>
      </c>
      <c r="D18" s="148" t="s">
        <v>60</v>
      </c>
      <c r="E18" s="155">
        <f>E20</f>
        <v>569019.36</v>
      </c>
      <c r="F18" s="155">
        <f t="shared" ref="F18:G18" si="1">F20</f>
        <v>418275.94</v>
      </c>
      <c r="G18" s="155">
        <f t="shared" si="1"/>
        <v>418275.94</v>
      </c>
    </row>
    <row r="19" spans="1:7" ht="13.5" thickBot="1" x14ac:dyDescent="0.25">
      <c r="A19" s="157"/>
      <c r="B19" s="154" t="s">
        <v>5</v>
      </c>
      <c r="C19" s="156"/>
      <c r="D19" s="151"/>
      <c r="E19" s="152"/>
      <c r="F19" s="152"/>
      <c r="G19" s="153"/>
    </row>
    <row r="20" spans="1:7" ht="18" customHeight="1" thickBot="1" x14ac:dyDescent="0.25">
      <c r="A20" s="158" t="s">
        <v>112</v>
      </c>
      <c r="B20" s="147" t="s">
        <v>113</v>
      </c>
      <c r="C20" s="146">
        <v>26411</v>
      </c>
      <c r="D20" s="146" t="s">
        <v>60</v>
      </c>
      <c r="E20" s="159">
        <f>Лист1!H105+Лист1!H106+Лист1!H107+Лист1!H108+Лист1!H110+Лист1!H115+Лист1!H119+Лист1!H120+Лист1!H118</f>
        <v>569019.36</v>
      </c>
      <c r="F20" s="159">
        <f>Лист1!I105+Лист1!I106+Лист1!I107+Лист1!I108+Лист1!I110+Лист1!I115+Лист1!I119+Лист1!I120</f>
        <v>418275.94</v>
      </c>
      <c r="G20" s="159">
        <f>Лист1!J105+Лист1!J106+Лист1!J107+Лист1!J108+Лист1!J110+Лист1!J115+Лист1!J119+Лист1!J120</f>
        <v>418275.94</v>
      </c>
    </row>
    <row r="21" spans="1:7" ht="51.75" customHeight="1" thickBot="1" x14ac:dyDescent="0.25">
      <c r="A21" s="145" t="s">
        <v>114</v>
      </c>
      <c r="B21" s="147" t="s">
        <v>115</v>
      </c>
      <c r="C21" s="148">
        <v>26420</v>
      </c>
      <c r="D21" s="148" t="s">
        <v>60</v>
      </c>
      <c r="E21" s="155">
        <f>E23</f>
        <v>330000</v>
      </c>
      <c r="F21" s="155">
        <f>F23</f>
        <v>310000</v>
      </c>
      <c r="G21" s="155">
        <f>G23</f>
        <v>310000</v>
      </c>
    </row>
    <row r="22" spans="1:7" ht="13.5" thickBot="1" x14ac:dyDescent="0.25">
      <c r="A22" s="157"/>
      <c r="B22" s="156" t="s">
        <v>5</v>
      </c>
      <c r="C22" s="151"/>
      <c r="D22" s="152"/>
      <c r="E22" s="152"/>
      <c r="F22" s="152"/>
      <c r="G22" s="153"/>
    </row>
    <row r="23" spans="1:7" ht="23.25" customHeight="1" thickBot="1" x14ac:dyDescent="0.25">
      <c r="A23" s="145" t="s">
        <v>116</v>
      </c>
      <c r="B23" s="147" t="s">
        <v>113</v>
      </c>
      <c r="C23" s="146">
        <v>26421</v>
      </c>
      <c r="D23" s="146" t="s">
        <v>60</v>
      </c>
      <c r="E23" s="159">
        <f>Лист1!H104+Лист1!H109+Лист1!H111+Лист1!H122+Лист1!H113+Лист1!H121</f>
        <v>330000</v>
      </c>
      <c r="F23" s="159">
        <f>Лист1!I104+Лист1!I109+Лист1!I111+Лист1!I122</f>
        <v>310000</v>
      </c>
      <c r="G23" s="159">
        <f>Лист1!J104+Лист1!J109+Лист1!J111+Лист1!J122</f>
        <v>310000</v>
      </c>
    </row>
    <row r="24" spans="1:7" ht="34.5" customHeight="1" thickBot="1" x14ac:dyDescent="0.25">
      <c r="A24" s="145" t="s">
        <v>117</v>
      </c>
      <c r="B24" s="147" t="s">
        <v>118</v>
      </c>
      <c r="C24" s="146">
        <v>26430</v>
      </c>
      <c r="D24" s="146" t="s">
        <v>60</v>
      </c>
      <c r="E24" s="154"/>
      <c r="F24" s="154"/>
      <c r="G24" s="154"/>
    </row>
    <row r="25" spans="1:7" ht="31.5" customHeight="1" thickBot="1" x14ac:dyDescent="0.25">
      <c r="A25" s="145" t="s">
        <v>119</v>
      </c>
      <c r="B25" s="154" t="s">
        <v>120</v>
      </c>
      <c r="C25" s="148">
        <v>26440</v>
      </c>
      <c r="D25" s="148" t="s">
        <v>60</v>
      </c>
      <c r="E25" s="155">
        <f>E27</f>
        <v>181036.67</v>
      </c>
      <c r="F25" s="155">
        <f t="shared" ref="F25:G25" si="2">F27</f>
        <v>180000</v>
      </c>
      <c r="G25" s="155">
        <f t="shared" si="2"/>
        <v>180000</v>
      </c>
    </row>
    <row r="26" spans="1:7" ht="13.5" thickBot="1" x14ac:dyDescent="0.25">
      <c r="A26" s="250" t="s">
        <v>121</v>
      </c>
      <c r="B26" s="156" t="s">
        <v>5</v>
      </c>
      <c r="C26" s="160"/>
      <c r="D26" s="151"/>
      <c r="E26" s="152"/>
      <c r="F26" s="152"/>
      <c r="G26" s="153"/>
    </row>
    <row r="27" spans="1:7" ht="26.25" customHeight="1" thickBot="1" x14ac:dyDescent="0.25">
      <c r="A27" s="251"/>
      <c r="B27" s="147" t="s">
        <v>113</v>
      </c>
      <c r="C27" s="146">
        <v>26441</v>
      </c>
      <c r="D27" s="146" t="s">
        <v>60</v>
      </c>
      <c r="E27" s="159">
        <f>Лист1!H116+Лист1!H117</f>
        <v>181036.67</v>
      </c>
      <c r="F27" s="159">
        <f>Лист1!I116+Лист1!I117</f>
        <v>180000</v>
      </c>
      <c r="G27" s="159">
        <f>Лист1!J116+Лист1!J117</f>
        <v>180000</v>
      </c>
    </row>
    <row r="28" spans="1:7" ht="21.75" customHeight="1" thickBot="1" x14ac:dyDescent="0.25">
      <c r="A28" s="145" t="s">
        <v>122</v>
      </c>
      <c r="B28" s="147" t="s">
        <v>123</v>
      </c>
      <c r="C28" s="146">
        <v>26442</v>
      </c>
      <c r="D28" s="146" t="s">
        <v>60</v>
      </c>
      <c r="E28" s="154"/>
      <c r="F28" s="154"/>
      <c r="G28" s="154"/>
    </row>
    <row r="29" spans="1:7" ht="66" customHeight="1" thickBot="1" x14ac:dyDescent="0.25">
      <c r="A29" s="145" t="s">
        <v>124</v>
      </c>
      <c r="B29" s="154" t="s">
        <v>125</v>
      </c>
      <c r="C29" s="148">
        <v>26500</v>
      </c>
      <c r="D29" s="148" t="s">
        <v>60</v>
      </c>
      <c r="E29" s="161"/>
      <c r="F29" s="161"/>
      <c r="G29" s="161"/>
    </row>
    <row r="30" spans="1:7" ht="16.5" customHeight="1" thickBot="1" x14ac:dyDescent="0.25">
      <c r="A30" s="162"/>
      <c r="B30" s="163" t="s">
        <v>126</v>
      </c>
      <c r="C30" s="164">
        <v>26510</v>
      </c>
      <c r="D30" s="152"/>
      <c r="E30" s="152"/>
      <c r="F30" s="152"/>
      <c r="G30" s="153"/>
    </row>
    <row r="31" spans="1:7" ht="56.25" customHeight="1" thickBot="1" x14ac:dyDescent="0.25">
      <c r="A31" s="145" t="s">
        <v>127</v>
      </c>
      <c r="B31" s="147" t="s">
        <v>128</v>
      </c>
      <c r="C31" s="146">
        <v>26600</v>
      </c>
      <c r="D31" s="146" t="s">
        <v>60</v>
      </c>
      <c r="E31" s="154"/>
      <c r="F31" s="154"/>
      <c r="G31" s="154"/>
    </row>
    <row r="32" spans="1:7" ht="15" customHeight="1" thickBot="1" x14ac:dyDescent="0.25">
      <c r="A32" s="252"/>
      <c r="B32" s="252" t="s">
        <v>126</v>
      </c>
      <c r="C32" s="148">
        <v>26610</v>
      </c>
      <c r="D32" s="161"/>
      <c r="E32" s="161"/>
      <c r="F32" s="161"/>
      <c r="G32" s="161"/>
    </row>
    <row r="33" spans="1:7" ht="13.5" hidden="1" thickBot="1" x14ac:dyDescent="0.25">
      <c r="A33" s="253"/>
      <c r="B33" s="253"/>
      <c r="C33" s="154"/>
      <c r="D33" s="154"/>
      <c r="E33" s="154"/>
      <c r="F33" s="154"/>
      <c r="G33" s="154"/>
    </row>
    <row r="34" spans="1:7" s="40" customFormat="1" ht="61.5" customHeight="1" x14ac:dyDescent="0.2">
      <c r="A34" s="240"/>
      <c r="B34" s="240"/>
      <c r="C34" s="240"/>
      <c r="D34" s="240"/>
      <c r="E34" s="240"/>
      <c r="F34" s="240"/>
      <c r="G34" s="240"/>
    </row>
    <row r="35" spans="1:7" s="41" customFormat="1" ht="107.25" customHeight="1" x14ac:dyDescent="0.2">
      <c r="A35" s="236"/>
      <c r="B35" s="236"/>
      <c r="C35" s="236"/>
      <c r="D35" s="236"/>
      <c r="E35" s="236"/>
      <c r="F35" s="236"/>
      <c r="G35" s="236"/>
    </row>
    <row r="36" spans="1:7" ht="32.25" customHeight="1" x14ac:dyDescent="0.2">
      <c r="A36" s="239"/>
      <c r="B36" s="239"/>
      <c r="C36" s="239"/>
      <c r="D36" s="239"/>
      <c r="E36" s="239"/>
      <c r="F36" s="239"/>
      <c r="G36" s="239"/>
    </row>
    <row r="37" spans="1:7" ht="32.25" customHeight="1" x14ac:dyDescent="0.2">
      <c r="A37" s="235"/>
      <c r="B37" s="235"/>
      <c r="C37" s="235"/>
      <c r="D37" s="235"/>
      <c r="E37" s="235"/>
      <c r="F37" s="235"/>
      <c r="G37" s="235"/>
    </row>
    <row r="38" spans="1:7" ht="24.75" customHeight="1" x14ac:dyDescent="0.2">
      <c r="A38" s="236"/>
      <c r="B38" s="236"/>
      <c r="C38" s="236"/>
      <c r="D38" s="236"/>
      <c r="E38" s="236"/>
      <c r="F38" s="236"/>
      <c r="G38" s="236"/>
    </row>
    <row r="39" spans="1:7" ht="45" customHeight="1" x14ac:dyDescent="0.2">
      <c r="A39" s="235"/>
      <c r="B39" s="235"/>
      <c r="C39" s="235"/>
      <c r="D39" s="235"/>
      <c r="E39" s="235"/>
      <c r="F39" s="235"/>
      <c r="G39" s="235"/>
    </row>
    <row r="40" spans="1:7" x14ac:dyDescent="0.2">
      <c r="A40" s="139"/>
    </row>
  </sheetData>
  <mergeCells count="15">
    <mergeCell ref="A37:G37"/>
    <mergeCell ref="A38:G38"/>
    <mergeCell ref="A39:G39"/>
    <mergeCell ref="A1:G1"/>
    <mergeCell ref="A2:G2"/>
    <mergeCell ref="A3:G3"/>
    <mergeCell ref="A35:G35"/>
    <mergeCell ref="A36:G36"/>
    <mergeCell ref="A34:G34"/>
    <mergeCell ref="E5:G7"/>
    <mergeCell ref="A12:A13"/>
    <mergeCell ref="A17:A18"/>
    <mergeCell ref="A26:A27"/>
    <mergeCell ref="A32:A33"/>
    <mergeCell ref="B32:B33"/>
  </mergeCells>
  <hyperlinks>
    <hyperlink ref="A2" location="P1204" display="P1204"/>
    <hyperlink ref="B11" location="P1205" display="P1205"/>
    <hyperlink ref="B20" r:id="rId1" display="consultantplus://offline/ref=23977DA85910023F7B305E7CDD24F17DED270CFEFB66DBAA9C12FAC4F47D028EF85FF6D5CDB7FA60F0AA0B3947t3LBG"/>
    <hyperlink ref="B21" r:id="rId2" display="consultantplus://offline/ref=23977DA85910023F7B305E7CDD24F17DED260EFAF76FDBAA9C12FAC4F47D028EEA5FAEDBCEB3E26AA6E54D6C4B3055C82B528256B492t8L0G"/>
    <hyperlink ref="B23" r:id="rId3" display="consultantplus://offline/ref=23977DA85910023F7B305E7CDD24F17DED270CFEFB66DBAA9C12FAC4F47D028EF85FF6D5CDB7FA60F0AA0B3947t3LBG"/>
    <hyperlink ref="B24" location="P1209" display="P1209"/>
    <hyperlink ref="B27" r:id="rId4" display="consultantplus://offline/ref=23977DA85910023F7B305E7CDD24F17DED270CFEFB66DBAA9C12FAC4F47D028EF85FF6D5CDB7FA60F0AA0B3947t3LBG"/>
    <hyperlink ref="B28" r:id="rId5" display="consultantplus://offline/ref=23977DA85910023F7B305E7CDD24F17DED270CFDFC6CDBAA9C12FAC4F47D028EF85FF6D5CDB7FA60F0AA0B3947t3LBG"/>
    <hyperlink ref="B31" r:id="rId6" display="consultantplus://offline/ref=23977DA85910023F7B305E7CDD24F17DED270CFDFC6CDBAA9C12FAC4F47D028EF85FF6D5CDB7FA60F0AA0B3947t3LBG"/>
  </hyperlinks>
  <pageMargins left="0.70866141732283472" right="0.70866141732283472" top="0.74803149606299213" bottom="0.19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Мясоедова Лидия Николаевна</dc:creator>
  <cp:lastModifiedBy>Сотрудник</cp:lastModifiedBy>
  <cp:lastPrinted>2024-01-12T12:51:50Z</cp:lastPrinted>
  <dcterms:created xsi:type="dcterms:W3CDTF">2020-01-20T14:22:10Z</dcterms:created>
  <dcterms:modified xsi:type="dcterms:W3CDTF">2024-04-08T11:59:26Z</dcterms:modified>
</cp:coreProperties>
</file>